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8780" windowHeight="7830"/>
  </bookViews>
  <sheets>
    <sheet name="NPR Diesel 16MY~ (Roundup)" sheetId="3" r:id="rId1"/>
  </sheets>
  <calcPr calcId="145621"/>
</workbook>
</file>

<file path=xl/calcChain.xml><?xml version="1.0" encoding="utf-8"?>
<calcChain xmlns="http://schemas.openxmlformats.org/spreadsheetml/2006/main">
  <c r="H90" i="3" l="1"/>
  <c r="D90" i="3"/>
  <c r="H89" i="3"/>
  <c r="D89" i="3"/>
  <c r="H88" i="3"/>
  <c r="D88" i="3"/>
  <c r="H87" i="3"/>
  <c r="D87" i="3"/>
  <c r="H86" i="3"/>
  <c r="D86" i="3"/>
  <c r="H85" i="3"/>
  <c r="D85" i="3"/>
  <c r="H84" i="3"/>
  <c r="D84" i="3"/>
  <c r="H83" i="3"/>
  <c r="D83" i="3"/>
  <c r="H82" i="3"/>
  <c r="D82" i="3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D61" i="3"/>
  <c r="J84" i="3" l="1"/>
  <c r="J90" i="3"/>
  <c r="J86" i="3"/>
  <c r="J82" i="3"/>
  <c r="J89" i="3"/>
  <c r="J85" i="3"/>
  <c r="J88" i="3"/>
  <c r="J87" i="3"/>
  <c r="J83" i="3"/>
  <c r="J71" i="3"/>
  <c r="J73" i="3"/>
  <c r="J69" i="3"/>
  <c r="J68" i="3"/>
  <c r="J72" i="3"/>
  <c r="J76" i="3"/>
  <c r="J75" i="3"/>
  <c r="J70" i="3"/>
  <c r="J74" i="3"/>
  <c r="N85" i="3" l="1"/>
  <c r="M85" i="3"/>
  <c r="N87" i="3"/>
  <c r="M87" i="3"/>
  <c r="N82" i="3"/>
  <c r="M82" i="3"/>
  <c r="N88" i="3"/>
  <c r="M88" i="3"/>
  <c r="N86" i="3"/>
  <c r="M86" i="3"/>
  <c r="N90" i="3"/>
  <c r="M90" i="3"/>
  <c r="N83" i="3"/>
  <c r="M83" i="3"/>
  <c r="N89" i="3"/>
  <c r="M89" i="3"/>
  <c r="N84" i="3"/>
  <c r="M84" i="3"/>
  <c r="M76" i="3"/>
  <c r="N76" i="3"/>
  <c r="M70" i="3"/>
  <c r="N70" i="3"/>
  <c r="N68" i="3"/>
  <c r="M68" i="3"/>
  <c r="N75" i="3"/>
  <c r="M75" i="3"/>
  <c r="N69" i="3"/>
  <c r="M69" i="3"/>
  <c r="N73" i="3"/>
  <c r="M73" i="3"/>
  <c r="M74" i="3"/>
  <c r="N74" i="3"/>
  <c r="M72" i="3"/>
  <c r="N72" i="3"/>
  <c r="N71" i="3"/>
  <c r="M71" i="3"/>
</calcChain>
</file>

<file path=xl/sharedStrings.xml><?xml version="1.0" encoding="utf-8"?>
<sst xmlns="http://schemas.openxmlformats.org/spreadsheetml/2006/main" count="78" uniqueCount="68">
  <si>
    <t>TABLE 1</t>
  </si>
  <si>
    <t>84"</t>
  </si>
  <si>
    <t>90"</t>
  </si>
  <si>
    <t>96"</t>
  </si>
  <si>
    <t>Roof Thickness, in</t>
  </si>
  <si>
    <t>Floor Thickness, in</t>
  </si>
  <si>
    <t>Cross Sill Height, in</t>
  </si>
  <si>
    <t>Long Sill Height, in</t>
  </si>
  <si>
    <t>Mounting Wood Thickness, in</t>
  </si>
  <si>
    <t>Body Mounting Height (M), in</t>
  </si>
  <si>
    <t>Body Outside Width W, in</t>
  </si>
  <si>
    <t>Body Inside Height, in</t>
  </si>
  <si>
    <t>Body Outside Height, in</t>
  </si>
  <si>
    <r>
      <t xml:space="preserve">W
</t>
    </r>
    <r>
      <rPr>
        <b/>
        <sz val="10"/>
        <rFont val="Arial"/>
        <family val="2"/>
      </rPr>
      <t>Body Width</t>
    </r>
  </si>
  <si>
    <t>= User Defined Value</t>
  </si>
  <si>
    <t>ICTA Frontal Area Calculator</t>
  </si>
  <si>
    <t>Model Year</t>
  </si>
  <si>
    <t>Wheelbase</t>
  </si>
  <si>
    <t>A copy of the IVD is also available in the Isuzu Body Buidlers Guide.</t>
  </si>
  <si>
    <t>Always consult the Incomplete Vehicle Document (IVD) for the completed vehicle requirements.</t>
  </si>
  <si>
    <t xml:space="preserve">The frontal area is calculated in two parts: </t>
  </si>
  <si>
    <t>1) Body Area (Outside Height x Outside Width)</t>
  </si>
  <si>
    <t>Frontal Area Limits</t>
  </si>
  <si>
    <t>The maximum frontal area of your Completed Vehicle must not exceed the certified size which was tested.</t>
  </si>
  <si>
    <t>TABLE 2</t>
  </si>
  <si>
    <t>Application Approval</t>
  </si>
  <si>
    <t>Not required</t>
  </si>
  <si>
    <t>Required</t>
  </si>
  <si>
    <t>Max Frontal Area</t>
  </si>
  <si>
    <r>
      <t>M,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Body Mounting Height (Between the bottom of Body and the Top of Frame Rail, in inches)</t>
    </r>
  </si>
  <si>
    <r>
      <t>Body Frontal Area, ft</t>
    </r>
    <r>
      <rPr>
        <vertAlign val="superscript"/>
        <sz val="11"/>
        <rFont val="Arial"/>
        <family val="2"/>
      </rPr>
      <t>2</t>
    </r>
  </si>
  <si>
    <r>
      <t>Completed Vehicle Frontal Area, ft</t>
    </r>
    <r>
      <rPr>
        <vertAlign val="superscript"/>
        <sz val="11"/>
        <rFont val="Arial"/>
        <family val="2"/>
      </rPr>
      <t>2</t>
    </r>
  </si>
  <si>
    <r>
      <t>Cab/Chassis Non-Overlap Area, ft</t>
    </r>
    <r>
      <rPr>
        <b/>
        <vertAlign val="superscript"/>
        <sz val="14"/>
        <color indexed="12"/>
        <rFont val="Arial"/>
        <family val="2"/>
      </rPr>
      <t>2</t>
    </r>
  </si>
  <si>
    <r>
      <t xml:space="preserve">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 =</t>
    </r>
  </si>
  <si>
    <r>
      <t xml:space="preserve"> m</t>
    </r>
    <r>
      <rPr>
        <b/>
        <vertAlign val="superscript"/>
        <sz val="12"/>
        <rFont val="Arial"/>
        <family val="2"/>
      </rPr>
      <t>2</t>
    </r>
  </si>
  <si>
    <t>4" Long Sills, 2.5" of mounting wood. Body mounting height is 6.5" (4" Long Sill + 2.5" Wood)</t>
  </si>
  <si>
    <t>Body frontal area:</t>
  </si>
  <si>
    <r>
      <t>90 x 85.6 / 144 = 53.5 ft</t>
    </r>
    <r>
      <rPr>
        <b/>
        <vertAlign val="superscript"/>
        <sz val="11"/>
        <rFont val="Arial"/>
        <family val="2"/>
      </rPr>
      <t>2</t>
    </r>
  </si>
  <si>
    <t>Non-Overlap Area (from Table 1):</t>
  </si>
  <si>
    <t>Total completed vehicle frontal area:</t>
  </si>
  <si>
    <t>Proposed Condition OK?</t>
  </si>
  <si>
    <t xml:space="preserve">      Your Isuzu dealer can obtain approval information from Isuzu Application Engineering.</t>
  </si>
  <si>
    <t>Table 3: Van Body Dimensional Values</t>
  </si>
  <si>
    <t>The Completed Vehicle Manufacturer is responsible for meeting Frontal Area requirements, (similar to responsibilities of Vertical CG, Weight Distribution, etc.)</t>
  </si>
  <si>
    <t>= Calculated Value (Locked)</t>
  </si>
  <si>
    <t>The maximum curb weight of your Completed Vehicle must not exceed 12,051 lbs.</t>
  </si>
  <si>
    <t>The Isuzu NPR Diesel was certified for EPA Emissions Compliance by testing a Completed Vehicle.</t>
  </si>
  <si>
    <t>The 2016 Model Year certifications have a frontal area limit of:</t>
  </si>
  <si>
    <r>
      <t xml:space="preserve">   -  Base Chassis Limit: 79.9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(7.42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). No Isuzu Application Approval is Required.</t>
    </r>
  </si>
  <si>
    <t>Completed Frontal Area Limits by NPR Diesel Model Year 2016</t>
  </si>
  <si>
    <r>
      <t xml:space="preserve">2016
</t>
    </r>
    <r>
      <rPr>
        <b/>
        <sz val="11"/>
        <rFont val="Arial"/>
        <family val="2"/>
      </rPr>
      <t>With Air Deflector</t>
    </r>
  </si>
  <si>
    <t>109" / 132.5" / 150" / 176"
(NK1 / NK2 / NK3 / NK4)</t>
  </si>
  <si>
    <t>109" / 132.5" / 150" / 176" 
(NK1 / NK2 / NK3 / NK4)</t>
  </si>
  <si>
    <t>2016
Without
Air Deflector</t>
  </si>
  <si>
    <t>2016
With
Air Deflector</t>
  </si>
  <si>
    <r>
      <rPr>
        <b/>
        <u/>
        <sz val="11"/>
        <color rgb="FF0000FF"/>
        <rFont val="Arial"/>
        <family val="2"/>
      </rPr>
      <t>Manual Calculation Example:</t>
    </r>
    <r>
      <rPr>
        <b/>
        <sz val="11"/>
        <rFont val="Arial"/>
        <family val="2"/>
      </rPr>
      <t xml:space="preserve"> 2016 NPR Diesel, 90" Outside Width, 85.6" Outside Height (79" Inside Height),</t>
    </r>
  </si>
  <si>
    <r>
      <t>19.2 ft</t>
    </r>
    <r>
      <rPr>
        <b/>
        <vertAlign val="superscript"/>
        <sz val="11"/>
        <rFont val="Arial"/>
        <family val="2"/>
      </rPr>
      <t>2</t>
    </r>
  </si>
  <si>
    <r>
      <t>53.5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+ 19.2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= 72.7 ft</t>
    </r>
    <r>
      <rPr>
        <b/>
        <vertAlign val="superscript"/>
        <sz val="11"/>
        <rFont val="Arial"/>
        <family val="2"/>
      </rPr>
      <t>2</t>
    </r>
  </si>
  <si>
    <t xml:space="preserve"> (Below 2016 Limit)</t>
  </si>
  <si>
    <t>Release Date: 2016-04-22</t>
  </si>
  <si>
    <r>
      <rPr>
        <b/>
        <sz val="16"/>
        <color rgb="FF0000FF"/>
        <rFont val="Arial"/>
        <family val="2"/>
      </rPr>
      <t xml:space="preserve">Isuzu 2016 Model Year NPR Diesel Completed Vehicle Frontal Area Calculation  </t>
    </r>
    <r>
      <rPr>
        <b/>
        <sz val="16"/>
        <color indexed="12"/>
        <rFont val="Arial"/>
        <family val="2"/>
      </rPr>
      <t xml:space="preserve">                </t>
    </r>
  </si>
  <si>
    <t>Please fill in the BLUE cells to generate the Frontal Area results for Calculators #1 - #2.</t>
  </si>
  <si>
    <r>
      <t xml:space="preserve">2) Cab/Chassis Non-Overlap Area (Based on Body Width and Mounting Height.)
    Use </t>
    </r>
    <r>
      <rPr>
        <b/>
        <sz val="11"/>
        <color rgb="FF0000FF"/>
        <rFont val="Arial"/>
        <family val="2"/>
      </rPr>
      <t>Table 1</t>
    </r>
    <r>
      <rPr>
        <b/>
        <sz val="11"/>
        <rFont val="Arial"/>
        <family val="2"/>
      </rPr>
      <t xml:space="preserve"> for manual frontal area calculation; or fill out </t>
    </r>
    <r>
      <rPr>
        <b/>
        <sz val="11"/>
        <color rgb="FF0000FF"/>
        <rFont val="Arial"/>
        <family val="2"/>
      </rPr>
      <t>Table 3</t>
    </r>
    <r>
      <rPr>
        <b/>
        <sz val="11"/>
        <rFont val="Arial"/>
        <family val="2"/>
      </rPr>
      <t xml:space="preserve"> to automatically populate </t>
    </r>
    <r>
      <rPr>
        <b/>
        <sz val="11"/>
        <color rgb="FF0000FF"/>
        <rFont val="Arial"/>
        <family val="2"/>
      </rPr>
      <t>Calculators #1 - #2</t>
    </r>
    <r>
      <rPr>
        <b/>
        <sz val="11"/>
        <rFont val="Arial"/>
        <family val="2"/>
      </rPr>
      <t>.</t>
    </r>
  </si>
  <si>
    <t>This frontal area calculator is a supplemental tool provided by Isuzu Commercial Truck of America.</t>
  </si>
  <si>
    <r>
      <t xml:space="preserve">   -  Base Chassis Limit with Isuzu Air Deflector PN 8982537260: 84.8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(7.88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).  Approval is Required for this optional frontal area.</t>
    </r>
  </si>
  <si>
    <t>Filename: "NPR_Diesel_FrontalAreaCalculator 2016-04-20.xlsx"</t>
  </si>
  <si>
    <r>
      <t xml:space="preserve">Calculator 1: Completed Vehicle Frontal Area From Body Inside Height          </t>
    </r>
    <r>
      <rPr>
        <b/>
        <sz val="8"/>
        <color rgb="FF0000FF"/>
        <rFont val="Arial"/>
        <family val="2"/>
      </rPr>
      <t>(Results based on Table 3 input)</t>
    </r>
  </si>
  <si>
    <r>
      <t xml:space="preserve">Calculator 2: Completed Vehicle Frontal Area From Body Outside Height          </t>
    </r>
    <r>
      <rPr>
        <b/>
        <sz val="8"/>
        <color rgb="FF0000FF"/>
        <rFont val="Arial"/>
        <family val="2"/>
      </rPr>
      <t>(Results based on Table 3 input)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</si>
</sst>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"/>
    <numFmt numFmtId="165" formatCode="0.0"/>
  </numFmts>
  <fonts count="25"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vertAlign val="superscript"/>
      <sz val="12"/>
      <name val="Arial"/>
      <family val="2"/>
    </font>
    <font>
      <b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u/>
      <sz val="11"/>
      <color rgb="FF0000FF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b/>
      <sz val="9"/>
      <color rgb="FF0000FF"/>
      <name val="Arial"/>
      <family val="2"/>
    </font>
    <font>
      <sz val="12"/>
      <color indexed="12"/>
      <name val="Arial"/>
      <family val="2"/>
    </font>
    <font>
      <b/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164" fontId="4" fillId="9" borderId="7" xfId="0" applyNumberFormat="1" applyFont="1" applyFill="1" applyBorder="1" applyAlignment="1" applyProtection="1">
      <alignment horizontal="center" vertical="center"/>
      <protection hidden="1"/>
    </xf>
    <xf numFmtId="164" fontId="4" fillId="9" borderId="8" xfId="0" applyNumberFormat="1" applyFont="1" applyFill="1" applyBorder="1" applyAlignment="1" applyProtection="1">
      <alignment horizontal="center" vertical="center"/>
      <protection hidden="1"/>
    </xf>
    <xf numFmtId="164" fontId="4" fillId="9" borderId="9" xfId="0" applyNumberFormat="1" applyFont="1" applyFill="1" applyBorder="1" applyAlignment="1" applyProtection="1">
      <alignment horizontal="center" vertical="center"/>
      <protection hidden="1"/>
    </xf>
    <xf numFmtId="164" fontId="4" fillId="9" borderId="10" xfId="0" applyNumberFormat="1" applyFont="1" applyFill="1" applyBorder="1" applyAlignment="1" applyProtection="1">
      <alignment horizontal="center" vertical="center"/>
      <protection hidden="1"/>
    </xf>
    <xf numFmtId="164" fontId="4" fillId="9" borderId="11" xfId="0" applyNumberFormat="1" applyFont="1" applyFill="1" applyBorder="1" applyAlignment="1" applyProtection="1">
      <alignment horizontal="center" vertical="center"/>
      <protection hidden="1"/>
    </xf>
    <xf numFmtId="164" fontId="4" fillId="9" borderId="12" xfId="0" applyNumberFormat="1" applyFont="1" applyFill="1" applyBorder="1" applyAlignment="1" applyProtection="1">
      <alignment horizontal="center" vertical="center"/>
      <protection hidden="1"/>
    </xf>
    <xf numFmtId="164" fontId="4" fillId="9" borderId="13" xfId="0" applyNumberFormat="1" applyFont="1" applyFill="1" applyBorder="1" applyAlignment="1" applyProtection="1">
      <alignment horizontal="center" vertical="center"/>
      <protection hidden="1"/>
    </xf>
    <xf numFmtId="164" fontId="4" fillId="9" borderId="14" xfId="0" applyNumberFormat="1" applyFont="1" applyFill="1" applyBorder="1" applyAlignment="1" applyProtection="1">
      <alignment horizontal="center" vertical="center"/>
      <protection hidden="1"/>
    </xf>
    <xf numFmtId="164" fontId="4" fillId="9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3" borderId="32" xfId="0" applyFont="1" applyFill="1" applyBorder="1" applyAlignment="1" applyProtection="1"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6" fillId="0" borderId="0" xfId="0" applyFont="1" applyProtection="1">
      <alignment vertical="center"/>
      <protection hidden="1"/>
    </xf>
    <xf numFmtId="0" fontId="5" fillId="6" borderId="11" xfId="0" applyFont="1" applyFill="1" applyBorder="1" applyProtection="1">
      <alignment vertical="center"/>
      <protection hidden="1"/>
    </xf>
    <xf numFmtId="0" fontId="4" fillId="0" borderId="0" xfId="0" quotePrefix="1" applyFont="1" applyProtection="1">
      <alignment vertical="center"/>
      <protection hidden="1"/>
    </xf>
    <xf numFmtId="0" fontId="5" fillId="7" borderId="11" xfId="0" applyFont="1" applyFill="1" applyBorder="1" applyProtection="1">
      <alignment vertical="center"/>
      <protection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7" borderId="2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Protection="1">
      <alignment vertical="center"/>
      <protection hidden="1"/>
    </xf>
    <xf numFmtId="0" fontId="4" fillId="3" borderId="33" xfId="0" applyFont="1" applyFill="1" applyBorder="1" applyAlignment="1" applyProtection="1">
      <alignment vertical="center"/>
      <protection hidden="1"/>
    </xf>
    <xf numFmtId="0" fontId="4" fillId="3" borderId="29" xfId="0" applyFont="1" applyFill="1" applyBorder="1" applyAlignment="1" applyProtection="1">
      <alignment vertical="center"/>
      <protection hidden="1"/>
    </xf>
    <xf numFmtId="0" fontId="4" fillId="8" borderId="34" xfId="0" applyFont="1" applyFill="1" applyBorder="1" applyAlignment="1" applyProtection="1">
      <alignment vertical="center"/>
      <protection hidden="1"/>
    </xf>
    <xf numFmtId="0" fontId="4" fillId="8" borderId="35" xfId="0" applyFont="1" applyFill="1" applyBorder="1" applyAlignment="1" applyProtection="1">
      <alignment vertical="center"/>
      <protection hidden="1"/>
    </xf>
    <xf numFmtId="0" fontId="4" fillId="8" borderId="30" xfId="0" applyFont="1" applyFill="1" applyBorder="1" applyAlignment="1" applyProtection="1">
      <alignment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 textRotation="180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7" borderId="52" xfId="0" applyFont="1" applyFill="1" applyBorder="1" applyAlignment="1" applyProtection="1">
      <alignment horizontal="center" vertical="center"/>
      <protection hidden="1"/>
    </xf>
    <xf numFmtId="0" fontId="5" fillId="7" borderId="48" xfId="0" applyFont="1" applyFill="1" applyBorder="1" applyAlignment="1" applyProtection="1">
      <alignment horizontal="center" vertical="center"/>
      <protection hidden="1"/>
    </xf>
    <xf numFmtId="0" fontId="5" fillId="7" borderId="49" xfId="0" applyFont="1" applyFill="1" applyBorder="1" applyAlignment="1" applyProtection="1">
      <alignment horizontal="center" vertical="center"/>
      <protection hidden="1"/>
    </xf>
    <xf numFmtId="0" fontId="5" fillId="7" borderId="27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18" fillId="3" borderId="47" xfId="0" applyFont="1" applyFill="1" applyBorder="1" applyAlignment="1" applyProtection="1">
      <alignment horizontal="center" vertical="center" wrapText="1"/>
      <protection hidden="1"/>
    </xf>
    <xf numFmtId="0" fontId="18" fillId="8" borderId="4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7" borderId="46" xfId="0" applyFont="1" applyFill="1" applyBorder="1" applyAlignment="1" applyProtection="1">
      <alignment horizontal="center" vertical="center"/>
      <protection hidden="1"/>
    </xf>
    <xf numFmtId="0" fontId="5" fillId="7" borderId="42" xfId="0" applyFont="1" applyFill="1" applyBorder="1" applyAlignment="1" applyProtection="1">
      <alignment horizontal="center" vertical="center"/>
      <protection hidden="1"/>
    </xf>
    <xf numFmtId="0" fontId="5" fillId="6" borderId="46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165" fontId="5" fillId="7" borderId="46" xfId="0" applyNumberFormat="1" applyFont="1" applyFill="1" applyBorder="1" applyAlignment="1" applyProtection="1">
      <alignment horizontal="center" vertical="center"/>
      <protection hidden="1"/>
    </xf>
    <xf numFmtId="165" fontId="5" fillId="7" borderId="42" xfId="0" applyNumberFormat="1" applyFont="1" applyFill="1" applyBorder="1" applyAlignment="1" applyProtection="1">
      <alignment horizontal="center" vertical="center"/>
      <protection hidden="1"/>
    </xf>
    <xf numFmtId="165" fontId="5" fillId="7" borderId="35" xfId="0" applyNumberFormat="1" applyFont="1" applyFill="1" applyBorder="1" applyAlignment="1" applyProtection="1">
      <alignment horizontal="center" vertical="center"/>
      <protection hidden="1"/>
    </xf>
    <xf numFmtId="0" fontId="5" fillId="7" borderId="44" xfId="0" applyFont="1" applyFill="1" applyBorder="1" applyAlignment="1" applyProtection="1">
      <alignment horizontal="center" vertical="center"/>
      <protection hidden="1"/>
    </xf>
    <xf numFmtId="0" fontId="5" fillId="7" borderId="53" xfId="0" applyFont="1" applyFill="1" applyBorder="1" applyAlignment="1" applyProtection="1">
      <alignment horizontal="center" vertical="center"/>
      <protection hidden="1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53" xfId="0" applyFont="1" applyFill="1" applyBorder="1" applyAlignment="1" applyProtection="1">
      <alignment horizontal="center" vertical="center"/>
      <protection locked="0"/>
    </xf>
    <xf numFmtId="165" fontId="5" fillId="7" borderId="44" xfId="0" applyNumberFormat="1" applyFont="1" applyFill="1" applyBorder="1" applyAlignment="1" applyProtection="1">
      <alignment horizontal="center" vertical="center"/>
      <protection hidden="1"/>
    </xf>
    <xf numFmtId="165" fontId="5" fillId="7" borderId="53" xfId="0" applyNumberFormat="1" applyFont="1" applyFill="1" applyBorder="1" applyAlignment="1" applyProtection="1">
      <alignment horizontal="center" vertical="center"/>
      <protection hidden="1"/>
    </xf>
    <xf numFmtId="165" fontId="5" fillId="7" borderId="50" xfId="0" applyNumberFormat="1" applyFont="1" applyFill="1" applyBorder="1" applyAlignment="1" applyProtection="1">
      <alignment horizontal="center" vertical="center"/>
      <protection hidden="1"/>
    </xf>
    <xf numFmtId="165" fontId="5" fillId="7" borderId="31" xfId="0" applyNumberFormat="1" applyFont="1" applyFill="1" applyBorder="1" applyAlignment="1" applyProtection="1">
      <alignment horizontal="center" vertical="center"/>
      <protection hidden="1"/>
    </xf>
    <xf numFmtId="165" fontId="5" fillId="7" borderId="40" xfId="0" applyNumberFormat="1" applyFont="1" applyFill="1" applyBorder="1" applyAlignment="1" applyProtection="1">
      <alignment horizontal="center" vertical="center"/>
      <protection hidden="1"/>
    </xf>
    <xf numFmtId="0" fontId="5" fillId="7" borderId="45" xfId="0" applyFont="1" applyFill="1" applyBorder="1" applyAlignment="1" applyProtection="1">
      <alignment horizontal="center" vertical="center"/>
      <protection hidden="1"/>
    </xf>
    <xf numFmtId="0" fontId="5" fillId="7" borderId="41" xfId="0" applyFont="1" applyFill="1" applyBorder="1" applyAlignment="1" applyProtection="1">
      <alignment horizontal="center" vertical="center"/>
      <protection hidden="1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165" fontId="5" fillId="7" borderId="45" xfId="0" applyNumberFormat="1" applyFont="1" applyFill="1" applyBorder="1" applyAlignment="1" applyProtection="1">
      <alignment horizontal="center" vertical="center"/>
      <protection hidden="1"/>
    </xf>
    <xf numFmtId="165" fontId="5" fillId="7" borderId="41" xfId="0" applyNumberFormat="1" applyFont="1" applyFill="1" applyBorder="1" applyAlignment="1" applyProtection="1">
      <alignment horizontal="center" vertical="center"/>
      <protection hidden="1"/>
    </xf>
    <xf numFmtId="165" fontId="5" fillId="7" borderId="33" xfId="0" applyNumberFormat="1" applyFont="1" applyFill="1" applyBorder="1" applyAlignment="1" applyProtection="1">
      <alignment horizontal="center" vertical="center"/>
      <protection hidden="1"/>
    </xf>
    <xf numFmtId="0" fontId="5" fillId="7" borderId="51" xfId="0" applyFont="1" applyFill="1" applyBorder="1" applyAlignment="1" applyProtection="1">
      <alignment horizontal="center" vertical="center" wrapText="1"/>
      <protection hidden="1"/>
    </xf>
    <xf numFmtId="0" fontId="5" fillId="7" borderId="50" xfId="0" applyFont="1" applyFill="1" applyBorder="1" applyAlignment="1" applyProtection="1">
      <alignment horizontal="center" vertical="center"/>
      <protection hidden="1"/>
    </xf>
    <xf numFmtId="0" fontId="5" fillId="7" borderId="40" xfId="0" applyFont="1" applyFill="1" applyBorder="1" applyAlignment="1" applyProtection="1">
      <alignment horizontal="center" vertical="center"/>
      <protection hidden="1"/>
    </xf>
    <xf numFmtId="0" fontId="5" fillId="6" borderId="50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7" borderId="47" xfId="0" applyFont="1" applyFill="1" applyBorder="1" applyAlignment="1" applyProtection="1">
      <alignment horizontal="center" vertical="center" wrapText="1"/>
      <protection hidden="1"/>
    </xf>
    <xf numFmtId="0" fontId="5" fillId="6" borderId="51" xfId="0" applyFont="1" applyFill="1" applyBorder="1" applyAlignment="1" applyProtection="1">
      <alignment horizontal="center" vertical="center" wrapText="1"/>
      <protection hidden="1"/>
    </xf>
    <xf numFmtId="0" fontId="5" fillId="6" borderId="47" xfId="0" applyFont="1" applyFill="1" applyBorder="1" applyAlignment="1" applyProtection="1">
      <alignment horizontal="center" vertical="center" wrapText="1"/>
      <protection hidden="1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165" fontId="5" fillId="7" borderId="25" xfId="0" applyNumberFormat="1" applyFont="1" applyFill="1" applyBorder="1" applyAlignment="1" applyProtection="1">
      <alignment horizontal="center" vertical="center"/>
      <protection hidden="1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hidden="1"/>
    </xf>
    <xf numFmtId="0" fontId="3" fillId="8" borderId="14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 applyProtection="1">
      <alignment horizontal="center" vertical="center" wrapText="1"/>
      <protection hidden="1"/>
    </xf>
    <xf numFmtId="0" fontId="19" fillId="0" borderId="35" xfId="0" applyFont="1" applyFill="1" applyBorder="1" applyAlignment="1" applyProtection="1">
      <alignment horizontal="center" vertical="center" wrapText="1"/>
      <protection hidden="1"/>
    </xf>
    <xf numFmtId="0" fontId="19" fillId="0" borderId="42" xfId="0" applyFont="1" applyFill="1" applyBorder="1" applyAlignment="1" applyProtection="1">
      <alignment horizontal="center" vertical="center" wrapText="1"/>
      <protection hidden="1"/>
    </xf>
    <xf numFmtId="0" fontId="5" fillId="7" borderId="26" xfId="0" applyFont="1" applyFill="1" applyBorder="1" applyAlignment="1" applyProtection="1">
      <alignment horizontal="center" vertical="center" wrapText="1"/>
      <protection hidden="1"/>
    </xf>
    <xf numFmtId="0" fontId="5" fillId="2" borderId="47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6" fillId="5" borderId="16" xfId="0" applyFont="1" applyFill="1" applyBorder="1" applyAlignment="1" applyProtection="1">
      <alignment horizontal="left" vertical="center"/>
      <protection hidden="1"/>
    </xf>
    <xf numFmtId="0" fontId="6" fillId="5" borderId="1" xfId="0" applyFont="1" applyFill="1" applyBorder="1" applyAlignment="1" applyProtection="1">
      <alignment horizontal="left" vertical="center"/>
      <protection hidden="1"/>
    </xf>
    <xf numFmtId="0" fontId="6" fillId="5" borderId="17" xfId="0" applyFont="1" applyFill="1" applyBorder="1" applyAlignment="1" applyProtection="1">
      <alignment horizontal="left" vertical="center"/>
      <protection hidden="1"/>
    </xf>
    <xf numFmtId="0" fontId="6" fillId="9" borderId="28" xfId="0" applyFont="1" applyFill="1" applyBorder="1" applyAlignment="1" applyProtection="1">
      <alignment horizontal="left" vertical="center" wrapText="1"/>
      <protection hidden="1"/>
    </xf>
    <xf numFmtId="0" fontId="6" fillId="9" borderId="37" xfId="0" applyFont="1" applyFill="1" applyBorder="1" applyAlignment="1" applyProtection="1">
      <alignment horizontal="left" vertical="center" wrapText="1"/>
      <protection hidden="1"/>
    </xf>
    <xf numFmtId="0" fontId="6" fillId="9" borderId="39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9" borderId="16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7" xfId="0" applyFont="1" applyFill="1" applyBorder="1" applyAlignment="1" applyProtection="1">
      <alignment horizontal="center" vertical="center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2" fillId="9" borderId="21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3" fillId="3" borderId="45" xfId="0" applyFont="1" applyFill="1" applyBorder="1" applyAlignment="1" applyProtection="1">
      <alignment horizontal="center" vertical="center" wrapTex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6" fillId="4" borderId="32" xfId="0" applyFont="1" applyFill="1" applyBorder="1" applyAlignment="1" applyProtection="1">
      <alignment horizontal="center" vertical="center"/>
      <protection hidden="1"/>
    </xf>
    <xf numFmtId="0" fontId="6" fillId="4" borderId="33" xfId="0" applyFont="1" applyFill="1" applyBorder="1" applyAlignment="1" applyProtection="1">
      <alignment horizontal="center" vertical="center"/>
      <protection hidden="1"/>
    </xf>
    <xf numFmtId="0" fontId="6" fillId="4" borderId="29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1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2" fontId="6" fillId="7" borderId="22" xfId="0" applyNumberFormat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Protection="1">
      <alignment vertical="center"/>
      <protection hidden="1"/>
    </xf>
    <xf numFmtId="0" fontId="5" fillId="0" borderId="43" xfId="0" applyFont="1" applyBorder="1" applyProtection="1">
      <alignment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FF6600"/>
      <color rgb="FFFF9900"/>
      <color rgb="FF66FF66"/>
      <color rgb="FF0000FF"/>
      <color rgb="FFB3FD81"/>
      <color rgb="FF00FFFF"/>
      <color rgb="FFCCCCFF"/>
      <color rgb="FFFF33CC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24</xdr:row>
      <xdr:rowOff>114300</xdr:rowOff>
    </xdr:from>
    <xdr:to>
      <xdr:col>16</xdr:col>
      <xdr:colOff>219074</xdr:colOff>
      <xdr:row>31</xdr:row>
      <xdr:rowOff>76199</xdr:rowOff>
    </xdr:to>
    <xdr:sp macro="" textlink="">
      <xdr:nvSpPr>
        <xdr:cNvPr id="2" name="Rectangle 24"/>
        <xdr:cNvSpPr>
          <a:spLocks noChangeArrowheads="1"/>
        </xdr:cNvSpPr>
      </xdr:nvSpPr>
      <xdr:spPr bwMode="auto">
        <a:xfrm>
          <a:off x="1343025" y="8753475"/>
          <a:ext cx="10029824" cy="1314449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368291</xdr:colOff>
      <xdr:row>56</xdr:row>
      <xdr:rowOff>114797</xdr:rowOff>
    </xdr:from>
    <xdr:to>
      <xdr:col>6</xdr:col>
      <xdr:colOff>85725</xdr:colOff>
      <xdr:row>60</xdr:row>
      <xdr:rowOff>59982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73316" y="17621747"/>
          <a:ext cx="1060459" cy="1612060"/>
        </a:xfrm>
        <a:prstGeom prst="rect">
          <a:avLst/>
        </a:prstGeom>
        <a:ln w="25400">
          <a:noFill/>
        </a:ln>
      </xdr:spPr>
    </xdr:pic>
    <xdr:clientData/>
  </xdr:twoCellAnchor>
  <xdr:twoCellAnchor>
    <xdr:from>
      <xdr:col>6</xdr:col>
      <xdr:colOff>590553</xdr:colOff>
      <xdr:row>52</xdr:row>
      <xdr:rowOff>104773</xdr:rowOff>
    </xdr:from>
    <xdr:to>
      <xdr:col>14</xdr:col>
      <xdr:colOff>704851</xdr:colOff>
      <xdr:row>62</xdr:row>
      <xdr:rowOff>9523</xdr:rowOff>
    </xdr:to>
    <xdr:grpSp>
      <xdr:nvGrpSpPr>
        <xdr:cNvPr id="4" name="Group 3"/>
        <xdr:cNvGrpSpPr/>
      </xdr:nvGrpSpPr>
      <xdr:grpSpPr>
        <a:xfrm>
          <a:off x="4038603" y="14420848"/>
          <a:ext cx="6286498" cy="2990850"/>
          <a:chOff x="4038603" y="14201758"/>
          <a:chExt cx="5905498" cy="2990847"/>
        </a:xfrm>
      </xdr:grpSpPr>
      <xdr:sp macro="" textlink="">
        <xdr:nvSpPr>
          <xdr:cNvPr id="5" name="Rectangle 4"/>
          <xdr:cNvSpPr/>
        </xdr:nvSpPr>
        <xdr:spPr>
          <a:xfrm>
            <a:off x="4038603" y="14201758"/>
            <a:ext cx="5905498" cy="2990847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6" name="Group 25"/>
          <xdr:cNvGrpSpPr>
            <a:grpSpLocks/>
          </xdr:cNvGrpSpPr>
        </xdr:nvGrpSpPr>
        <xdr:grpSpPr bwMode="auto">
          <a:xfrm>
            <a:off x="5803635" y="14572027"/>
            <a:ext cx="3487902" cy="1915565"/>
            <a:chOff x="1438" y="983"/>
            <a:chExt cx="386" cy="425"/>
          </a:xfrm>
        </xdr:grpSpPr>
        <xdr:sp macro="" textlink="">
          <xdr:nvSpPr>
            <xdr:cNvPr id="43" name="Rectangle 26"/>
            <xdr:cNvSpPr>
              <a:spLocks noChangeArrowheads="1"/>
            </xdr:cNvSpPr>
          </xdr:nvSpPr>
          <xdr:spPr bwMode="auto">
            <a:xfrm>
              <a:off x="1438" y="983"/>
              <a:ext cx="386" cy="357"/>
            </a:xfrm>
            <a:prstGeom prst="rect">
              <a:avLst/>
            </a:prstGeom>
            <a:solidFill>
              <a:srgbClr val="FFFFFF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" name="Rectangle 27"/>
            <xdr:cNvSpPr>
              <a:spLocks noChangeArrowheads="1"/>
            </xdr:cNvSpPr>
          </xdr:nvSpPr>
          <xdr:spPr bwMode="auto">
            <a:xfrm>
              <a:off x="1559" y="1341"/>
              <a:ext cx="26" cy="45"/>
            </a:xfrm>
            <a:prstGeom prst="rect">
              <a:avLst/>
            </a:prstGeom>
            <a:solidFill>
              <a:srgbClr val="FFFF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" name="Rectangle 28"/>
            <xdr:cNvSpPr>
              <a:spLocks noChangeArrowheads="1"/>
            </xdr:cNvSpPr>
          </xdr:nvSpPr>
          <xdr:spPr bwMode="auto">
            <a:xfrm>
              <a:off x="1438" y="1311"/>
              <a:ext cx="386" cy="29"/>
            </a:xfrm>
            <a:prstGeom prst="rect">
              <a:avLst/>
            </a:prstGeom>
            <a:solidFill>
              <a:srgbClr val="031F77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" name="Rectangle 29"/>
            <xdr:cNvSpPr>
              <a:spLocks noChangeArrowheads="1"/>
            </xdr:cNvSpPr>
          </xdr:nvSpPr>
          <xdr:spPr bwMode="auto">
            <a:xfrm>
              <a:off x="1438" y="1301"/>
              <a:ext cx="386" cy="11"/>
            </a:xfrm>
            <a:prstGeom prst="rect">
              <a:avLst/>
            </a:prstGeom>
            <a:solidFill>
              <a:srgbClr val="8799BD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7" name="Rectangle 30"/>
            <xdr:cNvSpPr>
              <a:spLocks noChangeArrowheads="1"/>
            </xdr:cNvSpPr>
          </xdr:nvSpPr>
          <xdr:spPr bwMode="auto">
            <a:xfrm>
              <a:off x="1438" y="984"/>
              <a:ext cx="386" cy="10"/>
            </a:xfrm>
            <a:prstGeom prst="rect">
              <a:avLst/>
            </a:prstGeom>
            <a:solidFill>
              <a:srgbClr val="00DFCA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" name="Rectangle 31"/>
            <xdr:cNvSpPr>
              <a:spLocks noChangeArrowheads="1"/>
            </xdr:cNvSpPr>
          </xdr:nvSpPr>
          <xdr:spPr bwMode="auto">
            <a:xfrm>
              <a:off x="1559" y="1385"/>
              <a:ext cx="26" cy="23"/>
            </a:xfrm>
            <a:prstGeom prst="rect">
              <a:avLst/>
            </a:prstGeom>
            <a:solidFill>
              <a:srgbClr val="CC33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" name="Rectangle 32"/>
            <xdr:cNvSpPr>
              <a:spLocks noChangeArrowheads="1"/>
            </xdr:cNvSpPr>
          </xdr:nvSpPr>
          <xdr:spPr bwMode="auto">
            <a:xfrm>
              <a:off x="1688" y="1341"/>
              <a:ext cx="26" cy="45"/>
            </a:xfrm>
            <a:prstGeom prst="rect">
              <a:avLst/>
            </a:prstGeom>
            <a:solidFill>
              <a:srgbClr val="FFFF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" name="Rectangle 33"/>
            <xdr:cNvSpPr>
              <a:spLocks noChangeArrowheads="1"/>
            </xdr:cNvSpPr>
          </xdr:nvSpPr>
          <xdr:spPr bwMode="auto">
            <a:xfrm>
              <a:off x="1688" y="1385"/>
              <a:ext cx="26" cy="23"/>
            </a:xfrm>
            <a:prstGeom prst="rect">
              <a:avLst/>
            </a:prstGeom>
            <a:solidFill>
              <a:srgbClr val="CC33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" name="Line 34"/>
          <xdr:cNvSpPr>
            <a:spLocks noChangeShapeType="1"/>
          </xdr:cNvSpPr>
        </xdr:nvSpPr>
        <xdr:spPr bwMode="auto">
          <a:xfrm flipH="1">
            <a:off x="4801656" y="14647986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5"/>
          <xdr:cNvSpPr>
            <a:spLocks noChangeShapeType="1"/>
          </xdr:cNvSpPr>
        </xdr:nvSpPr>
        <xdr:spPr bwMode="auto">
          <a:xfrm flipH="1">
            <a:off x="4788973" y="16010482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6"/>
          <xdr:cNvSpPr>
            <a:spLocks noChangeShapeType="1"/>
          </xdr:cNvSpPr>
        </xdr:nvSpPr>
        <xdr:spPr bwMode="auto">
          <a:xfrm flipH="1">
            <a:off x="4788973" y="16067481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7"/>
          <xdr:cNvSpPr>
            <a:spLocks noChangeShapeType="1"/>
          </xdr:cNvSpPr>
        </xdr:nvSpPr>
        <xdr:spPr bwMode="auto">
          <a:xfrm flipH="1">
            <a:off x="5182179" y="16181387"/>
            <a:ext cx="564407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38"/>
          <xdr:cNvSpPr>
            <a:spLocks noChangeShapeType="1"/>
          </xdr:cNvSpPr>
        </xdr:nvSpPr>
        <xdr:spPr bwMode="auto">
          <a:xfrm flipH="1" flipV="1">
            <a:off x="5829298" y="16392510"/>
            <a:ext cx="995339" cy="166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9"/>
          <xdr:cNvSpPr>
            <a:spLocks noChangeShapeType="1"/>
          </xdr:cNvSpPr>
        </xdr:nvSpPr>
        <xdr:spPr bwMode="auto">
          <a:xfrm flipH="1">
            <a:off x="6572248" y="16487592"/>
            <a:ext cx="252387" cy="167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0"/>
          <xdr:cNvSpPr>
            <a:spLocks noChangeShapeType="1"/>
          </xdr:cNvSpPr>
        </xdr:nvSpPr>
        <xdr:spPr bwMode="auto">
          <a:xfrm>
            <a:off x="5515201" y="14664601"/>
            <a:ext cx="0" cy="1336387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41"/>
          <xdr:cNvSpPr>
            <a:spLocks noChangeShapeType="1"/>
          </xdr:cNvSpPr>
        </xdr:nvSpPr>
        <xdr:spPr bwMode="auto">
          <a:xfrm flipH="1">
            <a:off x="4801656" y="14562532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42"/>
          <xdr:cNvSpPr txBox="1">
            <a:spLocks noChangeArrowheads="1"/>
          </xdr:cNvSpPr>
        </xdr:nvSpPr>
        <xdr:spPr bwMode="auto">
          <a:xfrm>
            <a:off x="5238750" y="15087588"/>
            <a:ext cx="542926" cy="41909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horz" wrap="square" lIns="27432" tIns="18288" rIns="27432" bIns="0" anchor="ctr" upright="1"/>
          <a:lstStyle/>
          <a:p>
            <a:pPr lvl="0"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Inside Height   </a:t>
            </a:r>
          </a:p>
        </xdr:txBody>
      </xdr:sp>
      <xdr:sp macro="" textlink="">
        <xdr:nvSpPr>
          <xdr:cNvPr id="16" name="Text Box 43"/>
          <xdr:cNvSpPr txBox="1">
            <a:spLocks noChangeArrowheads="1"/>
          </xdr:cNvSpPr>
        </xdr:nvSpPr>
        <xdr:spPr bwMode="auto">
          <a:xfrm>
            <a:off x="4124325" y="14407215"/>
            <a:ext cx="1114430" cy="4296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Roof Thickness</a:t>
            </a: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(Includes Crown)</a:t>
            </a:r>
          </a:p>
        </xdr:txBody>
      </xdr:sp>
      <xdr:sp macro="" textlink="">
        <xdr:nvSpPr>
          <xdr:cNvPr id="17" name="Line 44"/>
          <xdr:cNvSpPr>
            <a:spLocks noChangeShapeType="1"/>
          </xdr:cNvSpPr>
        </xdr:nvSpPr>
        <xdr:spPr bwMode="auto">
          <a:xfrm>
            <a:off x="5312616" y="14296679"/>
            <a:ext cx="0" cy="24686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45"/>
          <xdr:cNvSpPr>
            <a:spLocks noChangeShapeType="1"/>
          </xdr:cNvSpPr>
        </xdr:nvSpPr>
        <xdr:spPr bwMode="auto">
          <a:xfrm>
            <a:off x="5312616" y="14666974"/>
            <a:ext cx="0" cy="178026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Text Box 47"/>
          <xdr:cNvSpPr txBox="1">
            <a:spLocks noChangeArrowheads="1"/>
          </xdr:cNvSpPr>
        </xdr:nvSpPr>
        <xdr:spPr bwMode="auto">
          <a:xfrm>
            <a:off x="4171951" y="15840057"/>
            <a:ext cx="800088" cy="3905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Floor Thickness</a:t>
            </a:r>
          </a:p>
        </xdr:txBody>
      </xdr:sp>
      <xdr:sp macro="" textlink="">
        <xdr:nvSpPr>
          <xdr:cNvPr id="20" name="Line 48"/>
          <xdr:cNvSpPr>
            <a:spLocks noChangeShapeType="1"/>
          </xdr:cNvSpPr>
        </xdr:nvSpPr>
        <xdr:spPr bwMode="auto">
          <a:xfrm>
            <a:off x="5049203" y="15770739"/>
            <a:ext cx="0" cy="230248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9"/>
          <xdr:cNvSpPr>
            <a:spLocks noChangeShapeType="1"/>
          </xdr:cNvSpPr>
        </xdr:nvSpPr>
        <xdr:spPr bwMode="auto">
          <a:xfrm flipH="1">
            <a:off x="5048252" y="16068660"/>
            <a:ext cx="0" cy="20955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Text Box 51"/>
          <xdr:cNvSpPr txBox="1">
            <a:spLocks noChangeArrowheads="1"/>
          </xdr:cNvSpPr>
        </xdr:nvSpPr>
        <xdr:spPr bwMode="auto">
          <a:xfrm>
            <a:off x="6276975" y="16717809"/>
            <a:ext cx="1076324" cy="38691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Mounting  Wood Thickness</a:t>
            </a:r>
          </a:p>
        </xdr:txBody>
      </xdr:sp>
      <xdr:sp macro="" textlink="">
        <xdr:nvSpPr>
          <xdr:cNvPr id="23" name="Line 52"/>
          <xdr:cNvSpPr>
            <a:spLocks noChangeShapeType="1"/>
          </xdr:cNvSpPr>
        </xdr:nvSpPr>
        <xdr:spPr bwMode="auto">
          <a:xfrm>
            <a:off x="6698001" y="16240728"/>
            <a:ext cx="0" cy="142421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53"/>
          <xdr:cNvSpPr>
            <a:spLocks noChangeShapeType="1"/>
          </xdr:cNvSpPr>
        </xdr:nvSpPr>
        <xdr:spPr bwMode="auto">
          <a:xfrm flipH="1">
            <a:off x="6696073" y="16497088"/>
            <a:ext cx="1929" cy="219272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54"/>
          <xdr:cNvSpPr>
            <a:spLocks noChangeShapeType="1"/>
          </xdr:cNvSpPr>
        </xdr:nvSpPr>
        <xdr:spPr bwMode="auto">
          <a:xfrm>
            <a:off x="5962596" y="16181386"/>
            <a:ext cx="0" cy="201763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Text Box 56"/>
          <xdr:cNvSpPr txBox="1">
            <a:spLocks noChangeArrowheads="1"/>
          </xdr:cNvSpPr>
        </xdr:nvSpPr>
        <xdr:spPr bwMode="auto">
          <a:xfrm>
            <a:off x="5648325" y="16420855"/>
            <a:ext cx="647692" cy="3907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Long Sill Height</a:t>
            </a:r>
          </a:p>
        </xdr:txBody>
      </xdr:sp>
      <xdr:sp macro="" textlink="">
        <xdr:nvSpPr>
          <xdr:cNvPr id="27" name="Line 58"/>
          <xdr:cNvSpPr>
            <a:spLocks noChangeShapeType="1"/>
          </xdr:cNvSpPr>
        </xdr:nvSpPr>
        <xdr:spPr bwMode="auto">
          <a:xfrm flipH="1">
            <a:off x="5305424" y="16068661"/>
            <a:ext cx="3" cy="13335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59"/>
          <xdr:cNvSpPr>
            <a:spLocks noChangeShapeType="1"/>
          </xdr:cNvSpPr>
        </xdr:nvSpPr>
        <xdr:spPr bwMode="auto">
          <a:xfrm>
            <a:off x="5302645" y="16190881"/>
            <a:ext cx="2783" cy="258777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Text Box 60"/>
          <xdr:cNvSpPr txBox="1">
            <a:spLocks noChangeArrowheads="1"/>
          </xdr:cNvSpPr>
        </xdr:nvSpPr>
        <xdr:spPr bwMode="auto">
          <a:xfrm>
            <a:off x="4943479" y="16431198"/>
            <a:ext cx="714369" cy="4185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Cross Sill Height</a:t>
            </a:r>
          </a:p>
        </xdr:txBody>
      </xdr:sp>
      <xdr:sp macro="" textlink="">
        <xdr:nvSpPr>
          <xdr:cNvPr id="30" name="Line 62"/>
          <xdr:cNvSpPr>
            <a:spLocks noChangeShapeType="1"/>
          </xdr:cNvSpPr>
        </xdr:nvSpPr>
        <xdr:spPr bwMode="auto">
          <a:xfrm flipV="1">
            <a:off x="5803635" y="14334659"/>
            <a:ext cx="0" cy="208885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63"/>
          <xdr:cNvSpPr>
            <a:spLocks noChangeShapeType="1"/>
          </xdr:cNvSpPr>
        </xdr:nvSpPr>
        <xdr:spPr bwMode="auto">
          <a:xfrm flipV="1">
            <a:off x="9278854" y="14353648"/>
            <a:ext cx="0" cy="189895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64"/>
          <xdr:cNvSpPr>
            <a:spLocks noChangeShapeType="1"/>
          </xdr:cNvSpPr>
        </xdr:nvSpPr>
        <xdr:spPr bwMode="auto">
          <a:xfrm>
            <a:off x="5816319" y="14439101"/>
            <a:ext cx="3437169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Text Box 65"/>
          <xdr:cNvSpPr txBox="1">
            <a:spLocks noChangeArrowheads="1"/>
          </xdr:cNvSpPr>
        </xdr:nvSpPr>
        <xdr:spPr bwMode="auto">
          <a:xfrm>
            <a:off x="6717006" y="14344640"/>
            <a:ext cx="1522119" cy="1704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W =Body  Outside Width  </a:t>
            </a:r>
          </a:p>
        </xdr:txBody>
      </xdr:sp>
      <xdr:sp macro="" textlink="">
        <xdr:nvSpPr>
          <xdr:cNvPr id="34" name="Line 66"/>
          <xdr:cNvSpPr>
            <a:spLocks noChangeShapeType="1"/>
          </xdr:cNvSpPr>
        </xdr:nvSpPr>
        <xdr:spPr bwMode="auto">
          <a:xfrm rot="16200000" flipV="1">
            <a:off x="9494471" y="16089348"/>
            <a:ext cx="0" cy="279032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67"/>
          <xdr:cNvSpPr>
            <a:spLocks noChangeShapeType="1"/>
          </xdr:cNvSpPr>
        </xdr:nvSpPr>
        <xdr:spPr bwMode="auto">
          <a:xfrm rot="16200000" flipV="1">
            <a:off x="9507153" y="14454690"/>
            <a:ext cx="0" cy="253666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68"/>
          <xdr:cNvSpPr>
            <a:spLocks noChangeShapeType="1"/>
          </xdr:cNvSpPr>
        </xdr:nvSpPr>
        <xdr:spPr bwMode="auto">
          <a:xfrm rot="16200000">
            <a:off x="8721533" y="15414746"/>
            <a:ext cx="1647340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Text Box 69"/>
          <xdr:cNvSpPr txBox="1">
            <a:spLocks noChangeArrowheads="1"/>
          </xdr:cNvSpPr>
        </xdr:nvSpPr>
        <xdr:spPr bwMode="auto">
          <a:xfrm>
            <a:off x="9315446" y="15102360"/>
            <a:ext cx="601025" cy="6138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 =</a:t>
            </a:r>
          </a:p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Outside</a:t>
            </a:r>
          </a:p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Height</a:t>
            </a:r>
          </a:p>
        </xdr:txBody>
      </xdr:sp>
      <xdr:sp macro="" textlink="">
        <xdr:nvSpPr>
          <xdr:cNvPr id="38" name="Text Box 76"/>
          <xdr:cNvSpPr txBox="1">
            <a:spLocks noChangeArrowheads="1"/>
          </xdr:cNvSpPr>
        </xdr:nvSpPr>
        <xdr:spPr bwMode="auto">
          <a:xfrm>
            <a:off x="7725570" y="16755823"/>
            <a:ext cx="488306" cy="2183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  = </a:t>
            </a:r>
          </a:p>
        </xdr:txBody>
      </xdr:sp>
      <xdr:sp macro="" textlink="">
        <xdr:nvSpPr>
          <xdr:cNvPr id="39" name="Text Box 77"/>
          <xdr:cNvSpPr txBox="1">
            <a:spLocks noChangeArrowheads="1"/>
          </xdr:cNvSpPr>
        </xdr:nvSpPr>
        <xdr:spPr bwMode="auto">
          <a:xfrm>
            <a:off x="7966478" y="16680044"/>
            <a:ext cx="920340" cy="350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Long Sill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Height</a:t>
            </a:r>
          </a:p>
        </xdr:txBody>
      </xdr:sp>
      <xdr:sp macro="" textlink="">
        <xdr:nvSpPr>
          <xdr:cNvPr id="40" name="Text Box 78"/>
          <xdr:cNvSpPr txBox="1">
            <a:spLocks noChangeArrowheads="1"/>
          </xdr:cNvSpPr>
        </xdr:nvSpPr>
        <xdr:spPr bwMode="auto">
          <a:xfrm>
            <a:off x="8644890" y="16755823"/>
            <a:ext cx="280035" cy="1986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+</a:t>
            </a:r>
          </a:p>
        </xdr:txBody>
      </xdr:sp>
      <xdr:sp macro="" textlink="">
        <xdr:nvSpPr>
          <xdr:cNvPr id="41" name="Text Box 79"/>
          <xdr:cNvSpPr txBox="1">
            <a:spLocks noChangeArrowheads="1"/>
          </xdr:cNvSpPr>
        </xdr:nvSpPr>
        <xdr:spPr bwMode="auto">
          <a:xfrm>
            <a:off x="8812781" y="16680045"/>
            <a:ext cx="1045594" cy="3315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Mounting Wood Thickness</a:t>
            </a:r>
          </a:p>
        </xdr:txBody>
      </xdr:sp>
      <xdr:sp macro="" textlink="">
        <xdr:nvSpPr>
          <xdr:cNvPr id="42" name="Rectangle 80"/>
          <xdr:cNvSpPr>
            <a:spLocks noChangeArrowheads="1"/>
          </xdr:cNvSpPr>
        </xdr:nvSpPr>
        <xdr:spPr bwMode="auto">
          <a:xfrm>
            <a:off x="7724775" y="16632525"/>
            <a:ext cx="2124075" cy="472364"/>
          </a:xfrm>
          <a:prstGeom prst="rect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350379</xdr:colOff>
      <xdr:row>10</xdr:row>
      <xdr:rowOff>175149</xdr:rowOff>
    </xdr:from>
    <xdr:to>
      <xdr:col>6</xdr:col>
      <xdr:colOff>344700</xdr:colOff>
      <xdr:row>10</xdr:row>
      <xdr:rowOff>986901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731379" y="3423174"/>
          <a:ext cx="3061371" cy="81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Completed Vehicle Frontal Area (ft</a:t>
          </a:r>
          <a:r>
            <a:rPr lang="en-US" sz="1600" b="1" i="1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) less than or equal to IVD max</a:t>
          </a:r>
        </a:p>
      </xdr:txBody>
    </xdr:sp>
    <xdr:clientData/>
  </xdr:twoCellAnchor>
  <xdr:twoCellAnchor>
    <xdr:from>
      <xdr:col>12</xdr:col>
      <xdr:colOff>515300</xdr:colOff>
      <xdr:row>10</xdr:row>
      <xdr:rowOff>85725</xdr:rowOff>
    </xdr:from>
    <xdr:to>
      <xdr:col>16</xdr:col>
      <xdr:colOff>301835</xdr:colOff>
      <xdr:row>10</xdr:row>
      <xdr:rowOff>1161033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8306750" y="3333750"/>
          <a:ext cx="3148860" cy="1075308"/>
        </a:xfrm>
        <a:prstGeom prst="rect">
          <a:avLst/>
        </a:prstGeom>
        <a:solidFill>
          <a:srgbClr val="FF9900"/>
        </a:solidFill>
        <a:ln>
          <a:noFill/>
        </a:ln>
        <a:extLst/>
      </xdr:spPr>
      <xdr:txBody>
        <a:bodyPr vertOverflow="clip" wrap="square" lIns="36576" tIns="32004" rIns="0" bIns="0" anchor="ctr" anchorCtr="0" upright="1"/>
        <a:lstStyle/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Non-Overlap Area </a:t>
          </a:r>
        </a:p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from Table 1, (ft</a:t>
          </a:r>
          <a:r>
            <a:rPr lang="en-US" sz="1600" b="1" i="1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7</xdr:col>
      <xdr:colOff>479362</xdr:colOff>
      <xdr:row>10</xdr:row>
      <xdr:rowOff>86741</xdr:rowOff>
    </xdr:from>
    <xdr:to>
      <xdr:col>11</xdr:col>
      <xdr:colOff>584631</xdr:colOff>
      <xdr:row>10</xdr:row>
      <xdr:rowOff>1162049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4651312" y="3334766"/>
          <a:ext cx="3000869" cy="1075308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36576" tIns="32004" rIns="0" bIns="0" anchor="ctr" anchorCtr="0" upright="1"/>
        <a:lstStyle/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Body Outside Height</a:t>
          </a:r>
        </a:p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 x  Body Outside Width</a:t>
          </a:r>
        </a:p>
        <a:p>
          <a:pPr algn="ctr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 H (in) x W (in) / 144</a:t>
          </a:r>
        </a:p>
      </xdr:txBody>
    </xdr:sp>
    <xdr:clientData/>
  </xdr:twoCellAnchor>
  <xdr:twoCellAnchor>
    <xdr:from>
      <xdr:col>6</xdr:col>
      <xdr:colOff>417301</xdr:colOff>
      <xdr:row>10</xdr:row>
      <xdr:rowOff>470330</xdr:rowOff>
    </xdr:from>
    <xdr:to>
      <xdr:col>7</xdr:col>
      <xdr:colOff>68510</xdr:colOff>
      <xdr:row>10</xdr:row>
      <xdr:rowOff>702259</xdr:rowOff>
    </xdr:to>
    <xdr:sp macro="" textlink="">
      <xdr:nvSpPr>
        <xdr:cNvPr id="54" name="Text Box 21"/>
        <xdr:cNvSpPr txBox="1">
          <a:spLocks noChangeArrowheads="1"/>
        </xdr:cNvSpPr>
      </xdr:nvSpPr>
      <xdr:spPr bwMode="auto">
        <a:xfrm>
          <a:off x="3865351" y="3718355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= </a:t>
          </a:r>
        </a:p>
      </xdr:txBody>
    </xdr:sp>
    <xdr:clientData/>
  </xdr:twoCellAnchor>
  <xdr:twoCellAnchor>
    <xdr:from>
      <xdr:col>11</xdr:col>
      <xdr:colOff>645133</xdr:colOff>
      <xdr:row>10</xdr:row>
      <xdr:rowOff>479855</xdr:rowOff>
    </xdr:from>
    <xdr:to>
      <xdr:col>12</xdr:col>
      <xdr:colOff>296342</xdr:colOff>
      <xdr:row>10</xdr:row>
      <xdr:rowOff>711784</xdr:rowOff>
    </xdr:to>
    <xdr:sp macro="" textlink="">
      <xdr:nvSpPr>
        <xdr:cNvPr id="55" name="Text Box 22"/>
        <xdr:cNvSpPr txBox="1">
          <a:spLocks noChangeArrowheads="1"/>
        </xdr:cNvSpPr>
      </xdr:nvSpPr>
      <xdr:spPr bwMode="auto">
        <a:xfrm>
          <a:off x="7712683" y="3727880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2</xdr:col>
      <xdr:colOff>180975</xdr:colOff>
      <xdr:row>10</xdr:row>
      <xdr:rowOff>38100</xdr:rowOff>
    </xdr:from>
    <xdr:to>
      <xdr:col>16</xdr:col>
      <xdr:colOff>398041</xdr:colOff>
      <xdr:row>16</xdr:row>
      <xdr:rowOff>0</xdr:rowOff>
    </xdr:to>
    <xdr:sp macro="" textlink="">
      <xdr:nvSpPr>
        <xdr:cNvPr id="56" name="Rectangle 23"/>
        <xdr:cNvSpPr>
          <a:spLocks noChangeArrowheads="1"/>
        </xdr:cNvSpPr>
      </xdr:nvSpPr>
      <xdr:spPr bwMode="auto">
        <a:xfrm>
          <a:off x="561975" y="3286125"/>
          <a:ext cx="10989841" cy="3219450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755749</xdr:colOff>
      <xdr:row>10</xdr:row>
      <xdr:rowOff>1227667</xdr:rowOff>
    </xdr:from>
    <xdr:to>
      <xdr:col>5</xdr:col>
      <xdr:colOff>565812</xdr:colOff>
      <xdr:row>15</xdr:row>
      <xdr:rowOff>148162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749" y="4475692"/>
          <a:ext cx="2305613" cy="198754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5</xdr:col>
      <xdr:colOff>504519</xdr:colOff>
      <xdr:row>12</xdr:row>
      <xdr:rowOff>156632</xdr:rowOff>
    </xdr:from>
    <xdr:to>
      <xdr:col>5</xdr:col>
      <xdr:colOff>504519</xdr:colOff>
      <xdr:row>14</xdr:row>
      <xdr:rowOff>128057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 flipV="1">
          <a:off x="3381069" y="5900207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501355</xdr:colOff>
      <xdr:row>12</xdr:row>
      <xdr:rowOff>99482</xdr:rowOff>
    </xdr:from>
    <xdr:to>
      <xdr:col>6</xdr:col>
      <xdr:colOff>255135</xdr:colOff>
      <xdr:row>12</xdr:row>
      <xdr:rowOff>99482</xdr:rowOff>
    </xdr:to>
    <xdr:sp macro="" textlink="">
      <xdr:nvSpPr>
        <xdr:cNvPr id="59" name="Line 3"/>
        <xdr:cNvSpPr>
          <a:spLocks noChangeShapeType="1"/>
        </xdr:cNvSpPr>
      </xdr:nvSpPr>
      <xdr:spPr bwMode="auto">
        <a:xfrm>
          <a:off x="2606380" y="5843057"/>
          <a:ext cx="109680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428234</xdr:colOff>
      <xdr:row>12</xdr:row>
      <xdr:rowOff>147107</xdr:rowOff>
    </xdr:from>
    <xdr:to>
      <xdr:col>6</xdr:col>
      <xdr:colOff>255134</xdr:colOff>
      <xdr:row>12</xdr:row>
      <xdr:rowOff>147107</xdr:rowOff>
    </xdr:to>
    <xdr:sp macro="" textlink="">
      <xdr:nvSpPr>
        <xdr:cNvPr id="60" name="Line 4"/>
        <xdr:cNvSpPr>
          <a:spLocks noChangeShapeType="1"/>
        </xdr:cNvSpPr>
      </xdr:nvSpPr>
      <xdr:spPr bwMode="auto">
        <a:xfrm>
          <a:off x="2533259" y="5890682"/>
          <a:ext cx="1169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504519</xdr:colOff>
      <xdr:row>10</xdr:row>
      <xdr:rowOff>2223557</xdr:rowOff>
    </xdr:from>
    <xdr:to>
      <xdr:col>5</xdr:col>
      <xdr:colOff>504519</xdr:colOff>
      <xdr:row>12</xdr:row>
      <xdr:rowOff>80432</xdr:rowOff>
    </xdr:to>
    <xdr:sp macro="" textlink="">
      <xdr:nvSpPr>
        <xdr:cNvPr id="61" name="Line 5"/>
        <xdr:cNvSpPr>
          <a:spLocks noChangeShapeType="1"/>
        </xdr:cNvSpPr>
      </xdr:nvSpPr>
      <xdr:spPr bwMode="auto">
        <a:xfrm>
          <a:off x="3381069" y="5471582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314933</xdr:colOff>
      <xdr:row>13</xdr:row>
      <xdr:rowOff>175682</xdr:rowOff>
    </xdr:from>
    <xdr:to>
      <xdr:col>7</xdr:col>
      <xdr:colOff>265657</xdr:colOff>
      <xdr:row>14</xdr:row>
      <xdr:rowOff>166157</xdr:rowOff>
    </xdr:to>
    <xdr:sp macro="" textlink="">
      <xdr:nvSpPr>
        <xdr:cNvPr id="62" name="Text Box 17"/>
        <xdr:cNvSpPr txBox="1">
          <a:spLocks noChangeArrowheads="1"/>
        </xdr:cNvSpPr>
      </xdr:nvSpPr>
      <xdr:spPr bwMode="auto">
        <a:xfrm>
          <a:off x="3191483" y="6109757"/>
          <a:ext cx="1246124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=Mount Height</a:t>
          </a:r>
        </a:p>
      </xdr:txBody>
    </xdr:sp>
    <xdr:clientData/>
  </xdr:twoCellAnchor>
  <xdr:twoCellAnchor>
    <xdr:from>
      <xdr:col>6</xdr:col>
      <xdr:colOff>417301</xdr:colOff>
      <xdr:row>10</xdr:row>
      <xdr:rowOff>1927655</xdr:rowOff>
    </xdr:from>
    <xdr:to>
      <xdr:col>7</xdr:col>
      <xdr:colOff>68510</xdr:colOff>
      <xdr:row>10</xdr:row>
      <xdr:rowOff>2159584</xdr:rowOff>
    </xdr:to>
    <xdr:sp macro="" textlink="">
      <xdr:nvSpPr>
        <xdr:cNvPr id="63" name="Text Box 21"/>
        <xdr:cNvSpPr txBox="1">
          <a:spLocks noChangeArrowheads="1"/>
        </xdr:cNvSpPr>
      </xdr:nvSpPr>
      <xdr:spPr bwMode="auto">
        <a:xfrm>
          <a:off x="3865351" y="5175680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= </a:t>
          </a:r>
        </a:p>
      </xdr:txBody>
    </xdr:sp>
    <xdr:clientData/>
  </xdr:twoCellAnchor>
  <xdr:twoCellAnchor>
    <xdr:from>
      <xdr:col>11</xdr:col>
      <xdr:colOff>634187</xdr:colOff>
      <xdr:row>10</xdr:row>
      <xdr:rowOff>1937180</xdr:rowOff>
    </xdr:from>
    <xdr:to>
      <xdr:col>12</xdr:col>
      <xdr:colOff>285396</xdr:colOff>
      <xdr:row>10</xdr:row>
      <xdr:rowOff>2169109</xdr:rowOff>
    </xdr:to>
    <xdr:sp macro="" textlink="">
      <xdr:nvSpPr>
        <xdr:cNvPr id="64" name="Text Box 22"/>
        <xdr:cNvSpPr txBox="1">
          <a:spLocks noChangeArrowheads="1"/>
        </xdr:cNvSpPr>
      </xdr:nvSpPr>
      <xdr:spPr bwMode="auto">
        <a:xfrm>
          <a:off x="7701737" y="5185205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12</xdr:col>
      <xdr:colOff>717422</xdr:colOff>
      <xdr:row>10</xdr:row>
      <xdr:rowOff>1227667</xdr:rowOff>
    </xdr:from>
    <xdr:to>
      <xdr:col>16</xdr:col>
      <xdr:colOff>114736</xdr:colOff>
      <xdr:row>15</xdr:row>
      <xdr:rowOff>162983</xdr:rowOff>
    </xdr:to>
    <xdr:grpSp>
      <xdr:nvGrpSpPr>
        <xdr:cNvPr id="65" name="Group 64"/>
        <xdr:cNvGrpSpPr/>
      </xdr:nvGrpSpPr>
      <xdr:grpSpPr>
        <a:xfrm>
          <a:off x="8508872" y="3399367"/>
          <a:ext cx="2759639" cy="2002366"/>
          <a:chOff x="8485589" y="3397250"/>
          <a:chExt cx="2307730" cy="2004483"/>
        </a:xfrm>
      </xdr:grpSpPr>
      <xdr:pic>
        <xdr:nvPicPr>
          <xdr:cNvPr id="66" name="Picture 6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85589" y="3412071"/>
            <a:ext cx="2307730" cy="1989662"/>
          </a:xfrm>
          <a:prstGeom prst="rect">
            <a:avLst/>
          </a:prstGeom>
          <a:noFill/>
          <a:ln>
            <a:noFill/>
          </a:ln>
          <a:extLst/>
        </xdr:spPr>
      </xdr:pic>
      <xdr:sp macro="" textlink="">
        <xdr:nvSpPr>
          <xdr:cNvPr id="67" name="Rectangle 66"/>
          <xdr:cNvSpPr/>
        </xdr:nvSpPr>
        <xdr:spPr>
          <a:xfrm>
            <a:off x="8688906" y="3397250"/>
            <a:ext cx="1883834" cy="1397000"/>
          </a:xfrm>
          <a:prstGeom prst="rect">
            <a:avLst/>
          </a:prstGeom>
          <a:solidFill>
            <a:schemeClr val="bg1"/>
          </a:solidFill>
          <a:ln w="15875">
            <a:noFill/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8" name="Line 5"/>
          <xdr:cNvSpPr>
            <a:spLocks noChangeShapeType="1"/>
          </xdr:cNvSpPr>
        </xdr:nvSpPr>
        <xdr:spPr bwMode="auto">
          <a:xfrm flipV="1">
            <a:off x="9135767" y="4844451"/>
            <a:ext cx="1813" cy="18117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3"/>
          <xdr:cNvSpPr>
            <a:spLocks noChangeShapeType="1"/>
          </xdr:cNvSpPr>
        </xdr:nvSpPr>
        <xdr:spPr bwMode="auto">
          <a:xfrm>
            <a:off x="8782691" y="4787238"/>
            <a:ext cx="677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4"/>
          <xdr:cNvSpPr>
            <a:spLocks noChangeShapeType="1"/>
          </xdr:cNvSpPr>
        </xdr:nvSpPr>
        <xdr:spPr bwMode="auto">
          <a:xfrm>
            <a:off x="8782691" y="4834917"/>
            <a:ext cx="67760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Line 5"/>
          <xdr:cNvSpPr>
            <a:spLocks noChangeShapeType="1"/>
          </xdr:cNvSpPr>
        </xdr:nvSpPr>
        <xdr:spPr bwMode="auto">
          <a:xfrm>
            <a:off x="9135767" y="4558383"/>
            <a:ext cx="1813" cy="20978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Text Box 17"/>
          <xdr:cNvSpPr txBox="1">
            <a:spLocks noChangeArrowheads="1"/>
          </xdr:cNvSpPr>
        </xdr:nvSpPr>
        <xdr:spPr bwMode="auto">
          <a:xfrm>
            <a:off x="8938102" y="4367670"/>
            <a:ext cx="1286597" cy="18117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 =Mount Height</a:t>
            </a:r>
          </a:p>
        </xdr:txBody>
      </xdr:sp>
    </xdr:grpSp>
    <xdr:clientData/>
  </xdr:twoCellAnchor>
  <xdr:twoCellAnchor>
    <xdr:from>
      <xdr:col>7</xdr:col>
      <xdr:colOff>414545</xdr:colOff>
      <xdr:row>10</xdr:row>
      <xdr:rowOff>1231905</xdr:rowOff>
    </xdr:from>
    <xdr:to>
      <xdr:col>11</xdr:col>
      <xdr:colOff>21049</xdr:colOff>
      <xdr:row>14</xdr:row>
      <xdr:rowOff>32971</xdr:rowOff>
    </xdr:to>
    <xdr:grpSp>
      <xdr:nvGrpSpPr>
        <xdr:cNvPr id="73" name="Group 72"/>
        <xdr:cNvGrpSpPr/>
      </xdr:nvGrpSpPr>
      <xdr:grpSpPr>
        <a:xfrm>
          <a:off x="4586495" y="3403605"/>
          <a:ext cx="2502104" cy="1677616"/>
          <a:chOff x="4584378" y="3401488"/>
          <a:chExt cx="2485171" cy="1679733"/>
        </a:xfrm>
      </xdr:grpSpPr>
      <xdr:grpSp>
        <xdr:nvGrpSpPr>
          <xdr:cNvPr id="74" name="Group 73"/>
          <xdr:cNvGrpSpPr/>
        </xdr:nvGrpSpPr>
        <xdr:grpSpPr>
          <a:xfrm>
            <a:off x="5184624" y="4822945"/>
            <a:ext cx="1874459" cy="258276"/>
            <a:chOff x="5184624" y="4794249"/>
            <a:chExt cx="1885043" cy="285751"/>
          </a:xfrm>
        </xdr:grpSpPr>
        <xdr:sp macro="" textlink="">
          <xdr:nvSpPr>
            <xdr:cNvPr id="81" name="Line 7"/>
            <xdr:cNvSpPr>
              <a:spLocks noChangeShapeType="1"/>
            </xdr:cNvSpPr>
          </xdr:nvSpPr>
          <xdr:spPr bwMode="auto">
            <a:xfrm flipV="1">
              <a:off x="5184624" y="4822945"/>
              <a:ext cx="0" cy="18940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Line 8"/>
            <xdr:cNvSpPr>
              <a:spLocks noChangeShapeType="1"/>
            </xdr:cNvSpPr>
          </xdr:nvSpPr>
          <xdr:spPr bwMode="auto">
            <a:xfrm flipV="1">
              <a:off x="7048349" y="4830598"/>
              <a:ext cx="0" cy="17218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3" name="Line 9"/>
            <xdr:cNvSpPr>
              <a:spLocks noChangeShapeType="1"/>
            </xdr:cNvSpPr>
          </xdr:nvSpPr>
          <xdr:spPr bwMode="auto">
            <a:xfrm flipV="1">
              <a:off x="5194228" y="4889500"/>
              <a:ext cx="1864855" cy="40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4" name="Text Box 11"/>
            <xdr:cNvSpPr txBox="1">
              <a:spLocks noChangeArrowheads="1"/>
            </xdr:cNvSpPr>
          </xdr:nvSpPr>
          <xdr:spPr bwMode="auto">
            <a:xfrm>
              <a:off x="5438035" y="4897559"/>
              <a:ext cx="1281554" cy="1836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no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W =Body  Outside Width  </a:t>
              </a:r>
            </a:p>
          </xdr:txBody>
        </xdr:sp>
      </xdr:grpSp>
      <xdr:grpSp>
        <xdr:nvGrpSpPr>
          <xdr:cNvPr id="75" name="Group 74"/>
          <xdr:cNvGrpSpPr/>
        </xdr:nvGrpSpPr>
        <xdr:grpSpPr>
          <a:xfrm>
            <a:off x="4584378" y="3407832"/>
            <a:ext cx="544782" cy="1501138"/>
            <a:chOff x="4584378" y="3407832"/>
            <a:chExt cx="544782" cy="1501138"/>
          </a:xfrm>
        </xdr:grpSpPr>
        <xdr:sp macro="" textlink="">
          <xdr:nvSpPr>
            <xdr:cNvPr id="77" name="Text Box 10"/>
            <xdr:cNvSpPr txBox="1">
              <a:spLocks noChangeArrowheads="1"/>
            </xdr:cNvSpPr>
          </xdr:nvSpPr>
          <xdr:spPr bwMode="auto">
            <a:xfrm>
              <a:off x="4584378" y="3407832"/>
              <a:ext cx="318341" cy="15011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vert270" wrap="none" lIns="18288" tIns="18288" rIns="0" bIns="0" anchor="t" upright="1">
              <a:noAutofit/>
            </a:bodyPr>
            <a:lstStyle/>
            <a:p>
              <a:pPr algn="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H =Body Outside Height</a:t>
              </a:r>
            </a:p>
          </xdr:txBody>
        </xdr:sp>
        <xdr:sp macro="" textlink="">
          <xdr:nvSpPr>
            <xdr:cNvPr id="78" name="Line 14"/>
            <xdr:cNvSpPr>
              <a:spLocks noChangeShapeType="1"/>
            </xdr:cNvSpPr>
          </xdr:nvSpPr>
          <xdr:spPr bwMode="auto">
            <a:xfrm rot="16200000" flipV="1">
              <a:off x="4997223" y="4612571"/>
              <a:ext cx="0" cy="26387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9" name="Line 15"/>
            <xdr:cNvSpPr>
              <a:spLocks noChangeShapeType="1"/>
            </xdr:cNvSpPr>
          </xdr:nvSpPr>
          <xdr:spPr bwMode="auto">
            <a:xfrm rot="16200000" flipV="1">
              <a:off x="5009217" y="3303766"/>
              <a:ext cx="0" cy="23988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16"/>
            <xdr:cNvSpPr>
              <a:spLocks noChangeShapeType="1"/>
            </xdr:cNvSpPr>
          </xdr:nvSpPr>
          <xdr:spPr bwMode="auto">
            <a:xfrm rot="16200000">
              <a:off x="4338160" y="4083683"/>
              <a:ext cx="1293655" cy="47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76" name="Picture 7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801" r="9568" b="31064"/>
          <a:stretch/>
        </xdr:blipFill>
        <xdr:spPr bwMode="auto">
          <a:xfrm>
            <a:off x="5185715" y="3401488"/>
            <a:ext cx="1883834" cy="1371595"/>
          </a:xfrm>
          <a:prstGeom prst="rect">
            <a:avLst/>
          </a:prstGeom>
          <a:noFill/>
          <a:ln>
            <a:noFill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39"/>
  <sheetViews>
    <sheetView tabSelected="1" zoomScaleNormal="100" zoomScaleSheetLayoutView="100" workbookViewId="0">
      <selection activeCell="R11" sqref="R11"/>
    </sheetView>
  </sheetViews>
  <sheetFormatPr defaultColWidth="9" defaultRowHeight="14.25"/>
  <cols>
    <col min="1" max="1" width="2.25" style="3" customWidth="1"/>
    <col min="2" max="2" width="2.75" style="3" customWidth="1"/>
    <col min="3" max="3" width="16" style="4" customWidth="1"/>
    <col min="4" max="4" width="6.625" style="3" customWidth="1"/>
    <col min="5" max="5" width="10.125" style="3" customWidth="1"/>
    <col min="6" max="6" width="7.5" style="3" customWidth="1"/>
    <col min="7" max="12" width="9.5" style="3" customWidth="1"/>
    <col min="13" max="15" width="12" style="3" customWidth="1"/>
    <col min="16" max="16" width="8.125" style="3" customWidth="1"/>
    <col min="17" max="16384" width="9" style="3"/>
  </cols>
  <sheetData>
    <row r="1" spans="1:18" ht="20.25">
      <c r="A1" s="43" t="s">
        <v>60</v>
      </c>
      <c r="B1" s="45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5"/>
      <c r="B2" s="68"/>
      <c r="C2" s="46" t="s">
        <v>46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">
      <c r="A3" s="45"/>
      <c r="B3" s="45"/>
      <c r="C3" s="46" t="s">
        <v>23</v>
      </c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5">
      <c r="A4" s="45"/>
      <c r="B4" s="45"/>
      <c r="C4" s="46" t="s">
        <v>43</v>
      </c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">
      <c r="A5" s="45"/>
      <c r="B5" s="45"/>
      <c r="C5" s="46" t="s">
        <v>45</v>
      </c>
      <c r="D5" s="44"/>
      <c r="E5" s="45"/>
      <c r="F5" s="45"/>
      <c r="G5" s="45"/>
      <c r="H5" s="45"/>
      <c r="I5" s="45"/>
      <c r="J5" s="45"/>
      <c r="K5" s="45"/>
      <c r="L5" s="47"/>
      <c r="M5" s="45"/>
      <c r="N5" s="45"/>
      <c r="O5" s="45"/>
      <c r="P5" s="45"/>
      <c r="Q5" s="45"/>
      <c r="R5" s="45"/>
    </row>
    <row r="6" spans="1:18" ht="15">
      <c r="A6" s="45"/>
      <c r="B6" s="45"/>
      <c r="C6" s="46"/>
      <c r="D6" s="44"/>
      <c r="E6" s="45"/>
      <c r="F6" s="45"/>
      <c r="G6" s="45"/>
      <c r="H6" s="45"/>
      <c r="I6" s="45"/>
      <c r="J6" s="45"/>
      <c r="K6" s="45"/>
      <c r="L6" s="47"/>
      <c r="M6" s="45"/>
      <c r="N6" s="45"/>
      <c r="O6" s="45"/>
      <c r="P6" s="45"/>
      <c r="Q6" s="45"/>
      <c r="R6" s="45"/>
    </row>
    <row r="7" spans="1:18" s="6" customFormat="1" ht="15.75" thickBot="1">
      <c r="C7" s="5" t="s">
        <v>20</v>
      </c>
      <c r="D7" s="7"/>
      <c r="E7" s="7"/>
      <c r="F7" s="8"/>
      <c r="G7" s="9"/>
    </row>
    <row r="8" spans="1:18" s="6" customFormat="1" ht="15.75" thickBot="1">
      <c r="C8" s="5"/>
      <c r="D8" s="122" t="s">
        <v>21</v>
      </c>
      <c r="E8" s="123"/>
      <c r="F8" s="123"/>
      <c r="G8" s="123"/>
      <c r="H8" s="123"/>
      <c r="I8" s="124"/>
    </row>
    <row r="9" spans="1:18" s="6" customFormat="1" ht="30" customHeight="1" thickBot="1">
      <c r="C9" s="5"/>
      <c r="D9" s="125" t="s">
        <v>62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  <c r="Q9" s="10"/>
      <c r="R9" s="3"/>
    </row>
    <row r="11" spans="1:18" ht="182.25" customHeight="1">
      <c r="D11" s="6"/>
      <c r="E11" s="128"/>
      <c r="F11" s="128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8">
      <c r="D12" s="4"/>
    </row>
    <row r="13" spans="1:18" s="6" customFormat="1" ht="15">
      <c r="C13" s="5"/>
      <c r="D13" s="7"/>
      <c r="E13" s="7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8" s="6" customFormat="1" ht="15">
      <c r="C14" s="5"/>
      <c r="D14" s="7"/>
      <c r="E14" s="7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8" s="6" customFormat="1" ht="15">
      <c r="C15" s="5"/>
      <c r="D15" s="7"/>
      <c r="E15" s="7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8" s="6" customFormat="1" ht="15">
      <c r="C16" s="5"/>
      <c r="D16" s="7"/>
      <c r="E16" s="7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3:19" s="6" customFormat="1" ht="15.75" thickBot="1">
      <c r="C17" s="5"/>
      <c r="D17" s="7"/>
      <c r="E17" s="7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3:19" s="6" customFormat="1" ht="18">
      <c r="C18" s="129" t="s">
        <v>0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</row>
    <row r="19" spans="3:19" ht="18.75" customHeight="1" thickBot="1">
      <c r="C19" s="132" t="s">
        <v>32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4"/>
    </row>
    <row r="20" spans="3:19" ht="36" customHeight="1" thickBot="1">
      <c r="C20" s="135" t="s">
        <v>13</v>
      </c>
      <c r="D20" s="137" t="s">
        <v>29</v>
      </c>
      <c r="E20" s="138"/>
      <c r="F20" s="138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40"/>
    </row>
    <row r="21" spans="3:19" ht="15.75" thickBot="1">
      <c r="C21" s="136"/>
      <c r="D21" s="12">
        <v>2</v>
      </c>
      <c r="E21" s="13">
        <v>2.5</v>
      </c>
      <c r="F21" s="13">
        <v>3</v>
      </c>
      <c r="G21" s="13">
        <v>3.5</v>
      </c>
      <c r="H21" s="13">
        <v>4</v>
      </c>
      <c r="I21" s="13">
        <v>4.25</v>
      </c>
      <c r="J21" s="13">
        <v>4.5</v>
      </c>
      <c r="K21" s="13">
        <v>5</v>
      </c>
      <c r="L21" s="13">
        <v>5.5</v>
      </c>
      <c r="M21" s="13">
        <v>6</v>
      </c>
      <c r="N21" s="13">
        <v>6.5</v>
      </c>
      <c r="O21" s="13">
        <v>7</v>
      </c>
      <c r="P21" s="13">
        <v>7.5</v>
      </c>
      <c r="Q21" s="14">
        <v>8</v>
      </c>
    </row>
    <row r="22" spans="3:19" ht="15.75">
      <c r="C22" s="53" t="s">
        <v>1</v>
      </c>
      <c r="D22" s="15">
        <v>16.7</v>
      </c>
      <c r="E22" s="16">
        <v>17</v>
      </c>
      <c r="F22" s="16">
        <v>17.3</v>
      </c>
      <c r="G22" s="16">
        <v>17.600000000000001</v>
      </c>
      <c r="H22" s="16">
        <v>17.8</v>
      </c>
      <c r="I22" s="16">
        <v>18</v>
      </c>
      <c r="J22" s="16">
        <v>18.2</v>
      </c>
      <c r="K22" s="16">
        <v>18.399999999999999</v>
      </c>
      <c r="L22" s="16">
        <v>18.7</v>
      </c>
      <c r="M22" s="16">
        <v>19</v>
      </c>
      <c r="N22" s="16">
        <v>19.3</v>
      </c>
      <c r="O22" s="16">
        <v>19.5</v>
      </c>
      <c r="P22" s="16">
        <v>19.8</v>
      </c>
      <c r="Q22" s="17">
        <v>20.100000000000001</v>
      </c>
      <c r="S22" s="45"/>
    </row>
    <row r="23" spans="3:19" ht="15.75">
      <c r="C23" s="53" t="s">
        <v>2</v>
      </c>
      <c r="D23" s="18">
        <v>16.600000000000001</v>
      </c>
      <c r="E23" s="19">
        <v>17</v>
      </c>
      <c r="F23" s="19">
        <v>17.2</v>
      </c>
      <c r="G23" s="19">
        <v>17.5</v>
      </c>
      <c r="H23" s="19">
        <v>17.8</v>
      </c>
      <c r="I23" s="19">
        <v>18</v>
      </c>
      <c r="J23" s="19">
        <v>18.100000000000001</v>
      </c>
      <c r="K23" s="19">
        <v>18.3</v>
      </c>
      <c r="L23" s="19">
        <v>18.600000000000001</v>
      </c>
      <c r="M23" s="19">
        <v>18.899999999999999</v>
      </c>
      <c r="N23" s="19">
        <v>19.2</v>
      </c>
      <c r="O23" s="19">
        <v>19.399999999999999</v>
      </c>
      <c r="P23" s="19">
        <v>19.8</v>
      </c>
      <c r="Q23" s="20">
        <v>20</v>
      </c>
      <c r="S23" s="45"/>
    </row>
    <row r="24" spans="3:19" ht="16.5" thickBot="1">
      <c r="C24" s="54" t="s">
        <v>3</v>
      </c>
      <c r="D24" s="21">
        <v>16.399999999999999</v>
      </c>
      <c r="E24" s="22">
        <v>16.7</v>
      </c>
      <c r="F24" s="22">
        <v>16.899999999999999</v>
      </c>
      <c r="G24" s="22">
        <v>17.3</v>
      </c>
      <c r="H24" s="22">
        <v>17.5</v>
      </c>
      <c r="I24" s="22">
        <v>17.600000000000001</v>
      </c>
      <c r="J24" s="22">
        <v>17.8</v>
      </c>
      <c r="K24" s="22">
        <v>18</v>
      </c>
      <c r="L24" s="22">
        <v>18.399999999999999</v>
      </c>
      <c r="M24" s="22">
        <v>18.600000000000001</v>
      </c>
      <c r="N24" s="22">
        <v>18.899999999999999</v>
      </c>
      <c r="O24" s="22">
        <v>19.2</v>
      </c>
      <c r="P24" s="22">
        <v>19.5</v>
      </c>
      <c r="Q24" s="23">
        <v>19.7</v>
      </c>
      <c r="S24" s="45"/>
    </row>
    <row r="26" spans="3:19" ht="15">
      <c r="D26" s="24" t="s">
        <v>55</v>
      </c>
      <c r="S26" s="45"/>
    </row>
    <row r="27" spans="3:19" ht="15">
      <c r="D27" s="5" t="s">
        <v>35</v>
      </c>
      <c r="S27" s="45"/>
    </row>
    <row r="28" spans="3:19" ht="10.5" customHeight="1">
      <c r="D28" s="4"/>
      <c r="S28" s="45"/>
    </row>
    <row r="29" spans="3:19" ht="17.25">
      <c r="D29" s="5" t="s">
        <v>36</v>
      </c>
      <c r="I29" s="5" t="s">
        <v>37</v>
      </c>
      <c r="S29" s="45"/>
    </row>
    <row r="30" spans="3:19" ht="17.25">
      <c r="D30" s="5" t="s">
        <v>38</v>
      </c>
      <c r="I30" s="5" t="s">
        <v>56</v>
      </c>
      <c r="S30" s="45"/>
    </row>
    <row r="31" spans="3:19" ht="17.25">
      <c r="D31" s="5" t="s">
        <v>39</v>
      </c>
      <c r="I31" s="5" t="s">
        <v>57</v>
      </c>
      <c r="M31" s="147" t="s">
        <v>58</v>
      </c>
      <c r="N31" s="148"/>
      <c r="O31" s="148"/>
      <c r="P31" s="149"/>
      <c r="S31" s="45"/>
    </row>
    <row r="33" spans="1:18" s="45" customFormat="1">
      <c r="C33" s="44"/>
    </row>
    <row r="34" spans="1:18" s="45" customFormat="1">
      <c r="C34" s="44"/>
    </row>
    <row r="35" spans="1:18" s="45" customFormat="1" ht="15" customHeight="1">
      <c r="A35" s="43" t="s">
        <v>22</v>
      </c>
      <c r="C35" s="44"/>
    </row>
    <row r="36" spans="1:18" s="45" customFormat="1" ht="15" customHeight="1">
      <c r="C36" s="46" t="s">
        <v>47</v>
      </c>
      <c r="D36" s="44"/>
    </row>
    <row r="37" spans="1:18" s="45" customFormat="1" ht="17.25">
      <c r="C37" s="46" t="s">
        <v>48</v>
      </c>
      <c r="D37" s="44"/>
    </row>
    <row r="38" spans="1:18" s="45" customFormat="1" ht="17.25">
      <c r="C38" s="46" t="s">
        <v>64</v>
      </c>
      <c r="D38" s="44"/>
    </row>
    <row r="39" spans="1:18" s="45" customFormat="1" ht="15">
      <c r="C39" s="46" t="s">
        <v>41</v>
      </c>
      <c r="D39" s="44"/>
    </row>
    <row r="40" spans="1:18" s="6" customFormat="1" ht="15.75" thickBot="1">
      <c r="C40" s="5"/>
      <c r="D40" s="7"/>
      <c r="E40" s="7"/>
      <c r="F40" s="1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6" customFormat="1" ht="18">
      <c r="C41" s="150" t="s">
        <v>24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P41" s="25"/>
      <c r="Q41" s="26"/>
      <c r="R41" s="9"/>
    </row>
    <row r="42" spans="1:18" s="6" customFormat="1" ht="18.75" thickBot="1">
      <c r="C42" s="153" t="s">
        <v>49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5"/>
      <c r="P42" s="26"/>
      <c r="Q42" s="45"/>
      <c r="R42" s="9"/>
    </row>
    <row r="43" spans="1:18" s="6" customFormat="1" ht="24" customHeight="1" thickBot="1">
      <c r="C43" s="156" t="s">
        <v>16</v>
      </c>
      <c r="D43" s="157"/>
      <c r="E43" s="157" t="s">
        <v>17</v>
      </c>
      <c r="F43" s="157"/>
      <c r="G43" s="157"/>
      <c r="H43" s="158" t="s">
        <v>28</v>
      </c>
      <c r="I43" s="159"/>
      <c r="J43" s="159"/>
      <c r="K43" s="159"/>
      <c r="L43" s="160"/>
      <c r="M43" s="161" t="s">
        <v>25</v>
      </c>
      <c r="N43" s="162"/>
      <c r="O43" s="163"/>
      <c r="P43" s="9"/>
      <c r="Q43" s="9"/>
      <c r="R43" s="9"/>
    </row>
    <row r="44" spans="1:18" ht="60" customHeight="1">
      <c r="C44" s="141">
        <v>2016</v>
      </c>
      <c r="D44" s="142"/>
      <c r="E44" s="143" t="s">
        <v>52</v>
      </c>
      <c r="F44" s="143"/>
      <c r="G44" s="143"/>
      <c r="H44" s="27"/>
      <c r="I44" s="48">
        <v>79.900000000000006</v>
      </c>
      <c r="J44" s="48" t="s">
        <v>33</v>
      </c>
      <c r="K44" s="48">
        <v>7.42</v>
      </c>
      <c r="L44" s="49" t="s">
        <v>34</v>
      </c>
      <c r="M44" s="144" t="s">
        <v>26</v>
      </c>
      <c r="N44" s="145"/>
      <c r="O44" s="146"/>
    </row>
    <row r="45" spans="1:18" ht="73.150000000000006" customHeight="1" thickBot="1">
      <c r="C45" s="113" t="s">
        <v>50</v>
      </c>
      <c r="D45" s="114"/>
      <c r="E45" s="115" t="s">
        <v>51</v>
      </c>
      <c r="F45" s="115"/>
      <c r="G45" s="115"/>
      <c r="H45" s="50"/>
      <c r="I45" s="51">
        <v>84.8</v>
      </c>
      <c r="J45" s="51" t="s">
        <v>33</v>
      </c>
      <c r="K45" s="51">
        <v>7.88</v>
      </c>
      <c r="L45" s="52" t="s">
        <v>34</v>
      </c>
      <c r="M45" s="116" t="s">
        <v>27</v>
      </c>
      <c r="N45" s="117"/>
      <c r="O45" s="118"/>
    </row>
    <row r="47" spans="1:18" ht="15">
      <c r="C47" s="71" t="s">
        <v>63</v>
      </c>
    </row>
    <row r="48" spans="1:18" ht="15">
      <c r="C48" s="5" t="s">
        <v>19</v>
      </c>
      <c r="D48" s="4"/>
    </row>
    <row r="49" spans="1:17" ht="15">
      <c r="C49" s="5" t="s">
        <v>18</v>
      </c>
    </row>
    <row r="51" spans="1:17" ht="20.25">
      <c r="A51" s="28" t="s">
        <v>42</v>
      </c>
    </row>
    <row r="52" spans="1:17" ht="15.75" customHeight="1">
      <c r="B52" s="28"/>
      <c r="C52" s="29" t="s">
        <v>61</v>
      </c>
      <c r="H52" s="29"/>
    </row>
    <row r="53" spans="1:17" ht="15.75">
      <c r="C53" s="30"/>
      <c r="D53" s="31" t="s">
        <v>14</v>
      </c>
    </row>
    <row r="54" spans="1:17" ht="15.75">
      <c r="C54" s="32"/>
      <c r="D54" s="31" t="s">
        <v>44</v>
      </c>
    </row>
    <row r="55" spans="1:17" ht="15" thickBot="1"/>
    <row r="56" spans="1:17" ht="30.75" thickTop="1">
      <c r="C56" s="33" t="s">
        <v>4</v>
      </c>
      <c r="D56" s="1">
        <v>2.5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30">
      <c r="C57" s="34" t="s">
        <v>5</v>
      </c>
      <c r="D57" s="2">
        <v>1.125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30">
      <c r="C58" s="34" t="s">
        <v>6</v>
      </c>
      <c r="D58" s="2">
        <v>3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30">
      <c r="C59" s="34" t="s">
        <v>7</v>
      </c>
      <c r="D59" s="2">
        <v>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30">
      <c r="C60" s="34" t="s">
        <v>8</v>
      </c>
      <c r="D60" s="2">
        <v>2.5</v>
      </c>
      <c r="E60" s="55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30.75" thickBot="1">
      <c r="C61" s="35" t="s">
        <v>9</v>
      </c>
      <c r="D61" s="164">
        <f>+SUM(D59:D60)</f>
        <v>6.5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" thickTop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.75">
      <c r="C63" s="36"/>
      <c r="G63" s="37"/>
    </row>
    <row r="64" spans="1:17" ht="20.25">
      <c r="A64" s="28" t="s">
        <v>66</v>
      </c>
      <c r="M64" s="38"/>
      <c r="N64" s="63"/>
    </row>
    <row r="65" spans="1:21" ht="15" thickBot="1"/>
    <row r="66" spans="1:21" ht="15" customHeight="1" thickBot="1">
      <c r="C66" s="101" t="s">
        <v>10</v>
      </c>
      <c r="D66" s="120" t="s">
        <v>11</v>
      </c>
      <c r="E66" s="120"/>
      <c r="F66" s="101" t="s">
        <v>12</v>
      </c>
      <c r="G66" s="101"/>
      <c r="H66" s="101" t="s">
        <v>30</v>
      </c>
      <c r="I66" s="101"/>
      <c r="J66" s="101" t="s">
        <v>31</v>
      </c>
      <c r="K66" s="101"/>
      <c r="L66" s="101"/>
      <c r="M66" s="96" t="s">
        <v>40</v>
      </c>
      <c r="N66" s="96"/>
      <c r="O66" s="57"/>
    </row>
    <row r="67" spans="1:21" ht="39" thickBot="1">
      <c r="C67" s="119"/>
      <c r="D67" s="121"/>
      <c r="E67" s="121"/>
      <c r="F67" s="119"/>
      <c r="G67" s="119"/>
      <c r="H67" s="119"/>
      <c r="I67" s="119"/>
      <c r="J67" s="119"/>
      <c r="K67" s="119"/>
      <c r="L67" s="119"/>
      <c r="M67" s="69" t="s">
        <v>53</v>
      </c>
      <c r="N67" s="70" t="s">
        <v>54</v>
      </c>
      <c r="O67" s="56"/>
      <c r="P67" s="41"/>
      <c r="Q67" s="41"/>
      <c r="S67" s="45"/>
      <c r="T67" s="45"/>
      <c r="U67" s="45"/>
    </row>
    <row r="68" spans="1:21">
      <c r="C68" s="59">
        <v>84</v>
      </c>
      <c r="D68" s="111">
        <v>79</v>
      </c>
      <c r="E68" s="112"/>
      <c r="F68" s="97">
        <f t="shared" ref="F68:F76" si="0">+D68+$D$58+$D$57+$D$56</f>
        <v>85.625</v>
      </c>
      <c r="G68" s="98"/>
      <c r="H68" s="86">
        <f t="shared" ref="H68:H76" si="1">+F68*C68/144</f>
        <v>49.947916666666664</v>
      </c>
      <c r="I68" s="88"/>
      <c r="J68" s="86">
        <f>+ROUND($H68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68,0),1)</f>
        <v>69.2</v>
      </c>
      <c r="K68" s="87"/>
      <c r="L68" s="88"/>
      <c r="M68" s="59" t="str">
        <f>IF(AND($J68&lt;=$I$44,$J68&lt;&gt;0), "OK", "-" )</f>
        <v>OK</v>
      </c>
      <c r="N68" s="59" t="str">
        <f>IF(AND($J68&lt;=$I$45,$J68&lt;&gt;0), "OK", "-" )</f>
        <v>OK</v>
      </c>
      <c r="O68" s="58"/>
      <c r="P68" s="42"/>
      <c r="Q68" s="11"/>
      <c r="S68" s="45"/>
      <c r="T68" s="165"/>
      <c r="U68" s="45"/>
    </row>
    <row r="69" spans="1:21">
      <c r="C69" s="60">
        <v>84</v>
      </c>
      <c r="D69" s="109">
        <v>85</v>
      </c>
      <c r="E69" s="110"/>
      <c r="F69" s="89">
        <f t="shared" si="0"/>
        <v>91.625</v>
      </c>
      <c r="G69" s="90"/>
      <c r="H69" s="93">
        <f t="shared" si="1"/>
        <v>53.447916666666664</v>
      </c>
      <c r="I69" s="94"/>
      <c r="J69" s="93">
        <f>+ROUND($H69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69,0),1)</f>
        <v>72.7</v>
      </c>
      <c r="K69" s="95"/>
      <c r="L69" s="94"/>
      <c r="M69" s="60" t="str">
        <f t="shared" ref="M69:M76" si="2">IF(AND($J69&lt;=$I$44,$J69&lt;&gt;0), "OK", "-" )</f>
        <v>OK</v>
      </c>
      <c r="N69" s="60" t="str">
        <f t="shared" ref="N69:N76" si="3">IF(AND($J69&lt;=$I$45,$J69&lt;&gt;0), "OK", "-" )</f>
        <v>OK</v>
      </c>
      <c r="O69" s="58"/>
      <c r="P69" s="11"/>
      <c r="Q69" s="11"/>
      <c r="S69" s="45"/>
      <c r="T69" s="165"/>
      <c r="U69" s="45"/>
    </row>
    <row r="70" spans="1:21" ht="15" thickBot="1">
      <c r="C70" s="61">
        <v>84</v>
      </c>
      <c r="D70" s="104">
        <v>91</v>
      </c>
      <c r="E70" s="105"/>
      <c r="F70" s="73">
        <f t="shared" si="0"/>
        <v>97.625</v>
      </c>
      <c r="G70" s="74"/>
      <c r="H70" s="77">
        <f t="shared" si="1"/>
        <v>56.947916666666664</v>
      </c>
      <c r="I70" s="78"/>
      <c r="J70" s="77">
        <f>+ROUND($H70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70,0),1)</f>
        <v>76.2</v>
      </c>
      <c r="K70" s="79"/>
      <c r="L70" s="78"/>
      <c r="M70" s="61" t="str">
        <f t="shared" si="2"/>
        <v>OK</v>
      </c>
      <c r="N70" s="61" t="str">
        <f t="shared" si="3"/>
        <v>OK</v>
      </c>
      <c r="O70" s="58"/>
      <c r="P70" s="11"/>
      <c r="Q70" s="11"/>
      <c r="S70" s="45"/>
      <c r="T70" s="165"/>
      <c r="U70" s="45"/>
    </row>
    <row r="71" spans="1:21">
      <c r="C71" s="59">
        <v>90</v>
      </c>
      <c r="D71" s="111">
        <v>79</v>
      </c>
      <c r="E71" s="112"/>
      <c r="F71" s="97">
        <f t="shared" si="0"/>
        <v>85.625</v>
      </c>
      <c r="G71" s="98"/>
      <c r="H71" s="86">
        <f t="shared" si="1"/>
        <v>53.515625</v>
      </c>
      <c r="I71" s="88"/>
      <c r="J71" s="86">
        <f>+ROUND($H71+IF($D$61&lt;=$D$21,$D$23,0)+IF(AND($D$21&lt;$D$61,$D$61&lt;=$E$21),$E$23,0)+IF(AND($E$21&lt;$D$61,$D$61&lt;=$F$21),$F$23,0)+IF(AND($F$21&lt;$D$61,$D$61&lt;=$G$21),$G$23,0)+IF(AND($G$21&lt;$D$61,$D$61&lt;=$H$21),$H$23,0)+IF(AND($H$21&lt;$D$61,$D$61&lt;=$I$21),$I$23,0)+IF(AND($I$21&lt;$D$61,$D$61&lt;=$J$21),$J$23,0)+IF(AND($J$21&lt;$D$61,$D$61&lt;=$K$21),$K$23,0)+IF(AND($K$21&lt;$D$61,$D$61&lt;=$L$21),$L$23,0)+IF(AND($L$21&lt;$D$61,$D$61&lt;=$M$21),$M$23,0)+IF(AND($M$21&lt;$D$61,$D$61&lt;=$N$21),$N$23,0)+IF(AND($N$21&lt;$D$61,$D$61&lt;=$O$21),$O$23,0)+IF(AND($O$21&lt;$D$61,$D$61&lt;=$P$21),$P$23,0)+IF(AND($P$21&lt;$D$61,$D$61&lt;=$Q$21),$Q$23,0)+IF($D$61&gt;$Q$21,-$H71,0),1)</f>
        <v>72.7</v>
      </c>
      <c r="K71" s="87"/>
      <c r="L71" s="88"/>
      <c r="M71" s="59" t="str">
        <f t="shared" si="2"/>
        <v>OK</v>
      </c>
      <c r="N71" s="59" t="str">
        <f t="shared" si="3"/>
        <v>OK</v>
      </c>
      <c r="O71" s="58"/>
      <c r="P71" s="11"/>
      <c r="Q71" s="11"/>
      <c r="S71" s="45"/>
      <c r="T71" s="165"/>
      <c r="U71" s="45"/>
    </row>
    <row r="72" spans="1:21">
      <c r="C72" s="60">
        <v>90</v>
      </c>
      <c r="D72" s="109">
        <v>85</v>
      </c>
      <c r="E72" s="110"/>
      <c r="F72" s="89">
        <f t="shared" si="0"/>
        <v>91.625</v>
      </c>
      <c r="G72" s="90"/>
      <c r="H72" s="93">
        <f t="shared" si="1"/>
        <v>57.265625</v>
      </c>
      <c r="I72" s="94"/>
      <c r="J72" s="93">
        <f>+ROUND($H72+IF($D$61&lt;=$D$21,$D$23,0)+IF(AND($D$21&lt;$D$61,$D$61&lt;=$E$21),$E$23,0)+IF(AND($E$21&lt;$D$61,$D$61&lt;=$F$21),$F$23,0)+IF(AND($F$21&lt;$D$61,$D$61&lt;=$G$21),$G$23,0)+IF(AND($G$21&lt;$D$61,$D$61&lt;=$H$21),$H$23,0)+IF(AND($H$21&lt;$D$61,$D$61&lt;=$I$21),$I$23,0)+IF(AND($I$21&lt;$D$61,$D$61&lt;=$J$21),$J$23,0)+IF(AND($J$21&lt;$D$61,$D$61&lt;=$K$21),$K$23,0)+IF(AND($K$21&lt;$D$61,$D$61&lt;=$L$21),$L$23,0)+IF(AND($L$21&lt;$D$61,$D$61&lt;=$M$21),$M$23,0)+IF(AND($M$21&lt;$D$61,$D$61&lt;=$N$21),$N$23,0)+IF(AND($N$21&lt;$D$61,$D$61&lt;=$O$21),$O$23,0)+IF(AND($O$21&lt;$D$61,$D$61&lt;=$P$21),$P$23,0)+IF(AND($P$21&lt;$D$61,$D$61&lt;=$Q$21),$Q$23,0)+IF($D$61&gt;$Q$21,-$H72,0),1)</f>
        <v>76.5</v>
      </c>
      <c r="K72" s="95"/>
      <c r="L72" s="94"/>
      <c r="M72" s="60" t="str">
        <f t="shared" si="2"/>
        <v>OK</v>
      </c>
      <c r="N72" s="60" t="str">
        <f t="shared" si="3"/>
        <v>OK</v>
      </c>
      <c r="O72" s="58"/>
      <c r="P72" s="9"/>
      <c r="Q72" s="9"/>
      <c r="S72" s="45"/>
      <c r="T72" s="165"/>
      <c r="U72" s="45"/>
    </row>
    <row r="73" spans="1:21" ht="15" thickBot="1">
      <c r="C73" s="61">
        <v>90</v>
      </c>
      <c r="D73" s="104">
        <v>91</v>
      </c>
      <c r="E73" s="105"/>
      <c r="F73" s="73">
        <f t="shared" si="0"/>
        <v>97.625</v>
      </c>
      <c r="G73" s="74"/>
      <c r="H73" s="77">
        <f t="shared" si="1"/>
        <v>61.015625</v>
      </c>
      <c r="I73" s="78"/>
      <c r="J73" s="77">
        <f>+ROUND($H73+IF($D$61&lt;=$D$21,$D$23,0)+IF(AND($D$21&lt;$D$61,$D$61&lt;=$E$21),$E$23,0)+IF(AND($E$21&lt;$D$61,$D$61&lt;=$F$21),$F$23,0)+IF(AND($F$21&lt;$D$61,$D$61&lt;=$G$21),$G$23,0)+IF(AND($G$21&lt;$D$61,$D$61&lt;=$H$21),$H$23,0)+IF(AND($H$21&lt;$D$61,$D$61&lt;=$I$21),$I$23,0)+IF(AND($I$21&lt;$D$61,$D$61&lt;=$J$21),$J$23,0)+IF(AND($J$21&lt;$D$61,$D$61&lt;=$K$21),$K$23,0)+IF(AND($K$21&lt;$D$61,$D$61&lt;=$L$21),$L$23,0)+IF(AND($L$21&lt;$D$61,$D$61&lt;=$M$21),$M$23,0)+IF(AND($M$21&lt;$D$61,$D$61&lt;=$N$21),$N$23,0)+IF(AND($N$21&lt;$D$61,$D$61&lt;=$O$21),$O$23,0)+IF(AND($O$21&lt;$D$61,$D$61&lt;=$P$21),$P$23,0)+IF(AND($P$21&lt;$D$61,$D$61&lt;=$Q$21),$Q$23,0)+IF($D$61&gt;$Q$21,-$H73,0),1)</f>
        <v>80.2</v>
      </c>
      <c r="K73" s="79"/>
      <c r="L73" s="78"/>
      <c r="M73" s="61" t="str">
        <f t="shared" si="2"/>
        <v>-</v>
      </c>
      <c r="N73" s="61" t="str">
        <f t="shared" si="3"/>
        <v>OK</v>
      </c>
      <c r="O73" s="58"/>
      <c r="P73" s="9"/>
      <c r="Q73" s="9"/>
      <c r="S73" s="45"/>
      <c r="T73" s="165"/>
      <c r="U73" s="45"/>
    </row>
    <row r="74" spans="1:21">
      <c r="C74" s="62">
        <v>96</v>
      </c>
      <c r="D74" s="106">
        <v>79</v>
      </c>
      <c r="E74" s="107"/>
      <c r="F74" s="80">
        <f t="shared" si="0"/>
        <v>85.625</v>
      </c>
      <c r="G74" s="81"/>
      <c r="H74" s="84">
        <f t="shared" si="1"/>
        <v>57.083333333333336</v>
      </c>
      <c r="I74" s="85"/>
      <c r="J74" s="84">
        <f>+ROUND($H74+IF($D$61&lt;=$D$21,$D$24,0)+IF(AND($D$21&lt;$D$61,$D$61&lt;=$E$21),$E$24,0)+IF(AND($E$21&lt;$D$61,$D$61&lt;=$F$21),$F$24,0)+IF(AND($F$21&lt;$D$61,$D$61&lt;=$G$21),$G$24,0)+IF(AND($G$21&lt;$D$61,$D$61&lt;=$H$21),$H$24,0)+IF(AND($H$21&lt;$D$61,$D$61&lt;=$I$21),$I$24,0)+IF(AND($I$21&lt;$D$61,$D$61&lt;=$J$21),$J$24,0)+IF(AND($J$21&lt;$D$61,$D$61&lt;=$K$21),$K$24,0)+IF(AND($K$21&lt;$D$61,$D$61&lt;=$L$21),$L$24,0)+IF(AND($L$21&lt;$D$61,$D$61&lt;=$M$21),$M$24,0)+IF(AND($M$21&lt;$D$61,$D$61&lt;=$N$21),$N$24,0)+IF(AND($N$21&lt;$D$61,$D$61&lt;=$O$21),$O$24,0)+IF(AND($O$21&lt;$D$61,$D$61&lt;=$P$21),$P$24,0)+IF(AND($P$21&lt;$D$61,$D$61&lt;=$Q$21),$Q$24,0)+IF($D$61&gt;$Q$21,-$H74,0),1)</f>
        <v>76</v>
      </c>
      <c r="K74" s="108"/>
      <c r="L74" s="85"/>
      <c r="M74" s="62" t="str">
        <f t="shared" si="2"/>
        <v>OK</v>
      </c>
      <c r="N74" s="62" t="str">
        <f t="shared" si="3"/>
        <v>OK</v>
      </c>
      <c r="O74" s="58"/>
      <c r="P74" s="45"/>
      <c r="Q74" s="9"/>
      <c r="S74" s="45"/>
      <c r="T74" s="165"/>
      <c r="U74" s="45"/>
    </row>
    <row r="75" spans="1:21">
      <c r="C75" s="60">
        <v>96</v>
      </c>
      <c r="D75" s="109">
        <v>85</v>
      </c>
      <c r="E75" s="110"/>
      <c r="F75" s="89">
        <f t="shared" si="0"/>
        <v>91.625</v>
      </c>
      <c r="G75" s="90"/>
      <c r="H75" s="93">
        <f t="shared" si="1"/>
        <v>61.083333333333336</v>
      </c>
      <c r="I75" s="94"/>
      <c r="J75" s="93">
        <f>+ROUND($H75+IF($D$61&lt;=$D$21,$D$24,0)+IF(AND($D$21&lt;$D$61,$D$61&lt;=$E$21),$E$24,0)+IF(AND($E$21&lt;$D$61,$D$61&lt;=$F$21),$F$24,0)+IF(AND($F$21&lt;$D$61,$D$61&lt;=$G$21),$G$24,0)+IF(AND($G$21&lt;$D$61,$D$61&lt;=$H$21),$H$24,0)+IF(AND($H$21&lt;$D$61,$D$61&lt;=$I$21),$I$24,0)+IF(AND($I$21&lt;$D$61,$D$61&lt;=$J$21),$J$24,0)+IF(AND($J$21&lt;$D$61,$D$61&lt;=$K$21),$K$24,0)+IF(AND($K$21&lt;$D$61,$D$61&lt;=$L$21),$L$24,0)+IF(AND($L$21&lt;$D$61,$D$61&lt;=$M$21),$M$24,0)+IF(AND($M$21&lt;$D$61,$D$61&lt;=$N$21),$N$24,0)+IF(AND($N$21&lt;$D$61,$D$61&lt;=$O$21),$O$24,0)+IF(AND($O$21&lt;$D$61,$D$61&lt;=$P$21),$P$24,0)+IF(AND($P$21&lt;$D$61,$D$61&lt;=$Q$21),$Q$24,0)+IF($D$61&gt;$Q$21,-$H75,0),1)</f>
        <v>80</v>
      </c>
      <c r="K75" s="95"/>
      <c r="L75" s="94"/>
      <c r="M75" s="60" t="str">
        <f t="shared" si="2"/>
        <v>-</v>
      </c>
      <c r="N75" s="60" t="str">
        <f t="shared" si="3"/>
        <v>OK</v>
      </c>
      <c r="O75" s="58"/>
      <c r="P75" s="45"/>
      <c r="Q75" s="9"/>
      <c r="S75" s="45"/>
      <c r="T75" s="165"/>
      <c r="U75" s="45"/>
    </row>
    <row r="76" spans="1:21" ht="15" thickBot="1">
      <c r="C76" s="61">
        <v>96</v>
      </c>
      <c r="D76" s="104">
        <v>91</v>
      </c>
      <c r="E76" s="105"/>
      <c r="F76" s="73">
        <f t="shared" si="0"/>
        <v>97.625</v>
      </c>
      <c r="G76" s="74"/>
      <c r="H76" s="77">
        <f t="shared" si="1"/>
        <v>65.083333333333329</v>
      </c>
      <c r="I76" s="78"/>
      <c r="J76" s="77">
        <f>+ROUND($H76+IF($D$61&lt;=$D$21,$D$24,0)+IF(AND($D$21&lt;$D$61,$D$61&lt;=$E$21),$E$24,0)+IF(AND($E$21&lt;$D$61,$D$61&lt;=$F$21),$F$24,0)+IF(AND($F$21&lt;$D$61,$D$61&lt;=$G$21),$G$24,0)+IF(AND($G$21&lt;$D$61,$D$61&lt;=$H$21),$H$24,0)+IF(AND($H$21&lt;$D$61,$D$61&lt;=$I$21),$I$24,0)+IF(AND($I$21&lt;$D$61,$D$61&lt;=$J$21),$J$24,0)+IF(AND($J$21&lt;$D$61,$D$61&lt;=$K$21),$K$24,0)+IF(AND($K$21&lt;$D$61,$D$61&lt;=$L$21),$L$24,0)+IF(AND($L$21&lt;$D$61,$D$61&lt;=$M$21),$M$24,0)+IF(AND($M$21&lt;$D$61,$D$61&lt;=$N$21),$N$24,0)+IF(AND($N$21&lt;$D$61,$D$61&lt;=$O$21),$O$24,0)+IF(AND($O$21&lt;$D$61,$D$61&lt;=$P$21),$P$24,0)+IF(AND($P$21&lt;$D$61,$D$61&lt;=$Q$21),$Q$24,0)+IF($D$61&gt;$Q$21,-$H76,0),1)</f>
        <v>84</v>
      </c>
      <c r="K76" s="79"/>
      <c r="L76" s="78"/>
      <c r="M76" s="61" t="str">
        <f t="shared" si="2"/>
        <v>-</v>
      </c>
      <c r="N76" s="61" t="str">
        <f t="shared" si="3"/>
        <v>OK</v>
      </c>
      <c r="O76" s="58"/>
      <c r="P76" s="45"/>
      <c r="Q76" s="9"/>
      <c r="S76" s="45"/>
      <c r="T76" s="165"/>
      <c r="U76" s="45"/>
    </row>
    <row r="77" spans="1:21">
      <c r="P77" s="9"/>
      <c r="Q77" s="9"/>
      <c r="S77" s="45"/>
      <c r="T77" s="45"/>
      <c r="U77" s="45"/>
    </row>
    <row r="78" spans="1:21" ht="20.25">
      <c r="A78" s="28" t="s">
        <v>67</v>
      </c>
      <c r="L78" s="38"/>
      <c r="M78" s="38"/>
      <c r="N78" s="63"/>
      <c r="P78" s="9"/>
      <c r="Q78" s="9"/>
    </row>
    <row r="79" spans="1:21" ht="15" thickBot="1">
      <c r="P79" s="9"/>
      <c r="Q79" s="9"/>
    </row>
    <row r="80" spans="1:21" ht="14.25" customHeight="1" thickBot="1">
      <c r="C80" s="96" t="s">
        <v>10</v>
      </c>
      <c r="D80" s="96" t="s">
        <v>11</v>
      </c>
      <c r="E80" s="96"/>
      <c r="F80" s="102" t="s">
        <v>12</v>
      </c>
      <c r="G80" s="102"/>
      <c r="H80" s="96" t="s">
        <v>30</v>
      </c>
      <c r="I80" s="96"/>
      <c r="J80" s="96" t="s">
        <v>31</v>
      </c>
      <c r="K80" s="96"/>
      <c r="L80" s="96"/>
      <c r="M80" s="96" t="s">
        <v>40</v>
      </c>
      <c r="N80" s="96"/>
      <c r="O80" s="57"/>
      <c r="P80" s="9"/>
      <c r="Q80" s="9"/>
    </row>
    <row r="81" spans="1:18" ht="39" thickBot="1">
      <c r="C81" s="101"/>
      <c r="D81" s="101"/>
      <c r="E81" s="101"/>
      <c r="F81" s="103"/>
      <c r="G81" s="103"/>
      <c r="H81" s="101"/>
      <c r="I81" s="101"/>
      <c r="J81" s="101"/>
      <c r="K81" s="101"/>
      <c r="L81" s="101"/>
      <c r="M81" s="69" t="s">
        <v>53</v>
      </c>
      <c r="N81" s="70" t="s">
        <v>54</v>
      </c>
      <c r="O81" s="56"/>
      <c r="P81" s="41"/>
      <c r="Q81" s="41"/>
    </row>
    <row r="82" spans="1:18">
      <c r="C82" s="59">
        <v>84</v>
      </c>
      <c r="D82" s="97">
        <f t="shared" ref="D82:D90" si="4">+F82-$D$56-$D$57-$D$58</f>
        <v>78.375</v>
      </c>
      <c r="E82" s="98"/>
      <c r="F82" s="99">
        <v>85</v>
      </c>
      <c r="G82" s="100"/>
      <c r="H82" s="86">
        <f t="shared" ref="H82:H90" si="5">+F82*C82/144</f>
        <v>49.583333333333336</v>
      </c>
      <c r="I82" s="88"/>
      <c r="J82" s="86">
        <f>+ROUND($H82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82,0),1)</f>
        <v>68.900000000000006</v>
      </c>
      <c r="K82" s="87"/>
      <c r="L82" s="88"/>
      <c r="M82" s="64" t="str">
        <f>IF(AND($J82&lt;=$I$44,$J82&lt;&gt;0), "OK", "-" )</f>
        <v>OK</v>
      </c>
      <c r="N82" s="64" t="str">
        <f>IF(AND($J82&lt;=$I$45,$J82&lt;&gt;0), "OK", "-" )</f>
        <v>OK</v>
      </c>
      <c r="O82" s="72"/>
      <c r="P82" s="42"/>
      <c r="Q82" s="11"/>
    </row>
    <row r="83" spans="1:18">
      <c r="C83" s="60">
        <v>84</v>
      </c>
      <c r="D83" s="89">
        <f t="shared" si="4"/>
        <v>84.375</v>
      </c>
      <c r="E83" s="90"/>
      <c r="F83" s="91">
        <v>91</v>
      </c>
      <c r="G83" s="92"/>
      <c r="H83" s="93">
        <f t="shared" si="5"/>
        <v>53.083333333333336</v>
      </c>
      <c r="I83" s="94"/>
      <c r="J83" s="93">
        <f>+ROUND($H83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83,0),1)</f>
        <v>72.400000000000006</v>
      </c>
      <c r="K83" s="95"/>
      <c r="L83" s="94"/>
      <c r="M83" s="65" t="str">
        <f t="shared" ref="M83:M90" si="6">IF(AND($J83&lt;=$I$44,$J83&lt;&gt;0), "OK", "-" )</f>
        <v>OK</v>
      </c>
      <c r="N83" s="65" t="str">
        <f t="shared" ref="N83:N90" si="7">IF(AND($J83&lt;=$I$45,$J83&lt;&gt;0), "OK", "-" )</f>
        <v>OK</v>
      </c>
      <c r="O83" s="72"/>
      <c r="P83" s="11"/>
      <c r="Q83" s="11"/>
    </row>
    <row r="84" spans="1:18" ht="15" thickBot="1">
      <c r="C84" s="61">
        <v>84</v>
      </c>
      <c r="D84" s="73">
        <f t="shared" si="4"/>
        <v>89.375</v>
      </c>
      <c r="E84" s="74"/>
      <c r="F84" s="75">
        <v>96</v>
      </c>
      <c r="G84" s="76"/>
      <c r="H84" s="77">
        <f t="shared" si="5"/>
        <v>56</v>
      </c>
      <c r="I84" s="78"/>
      <c r="J84" s="77">
        <f>+ROUND($H84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84,0),1)</f>
        <v>75.3</v>
      </c>
      <c r="K84" s="79"/>
      <c r="L84" s="78"/>
      <c r="M84" s="66" t="str">
        <f t="shared" si="6"/>
        <v>OK</v>
      </c>
      <c r="N84" s="66" t="str">
        <f t="shared" si="7"/>
        <v>OK</v>
      </c>
      <c r="O84" s="72"/>
      <c r="P84" s="11"/>
      <c r="Q84" s="11"/>
    </row>
    <row r="85" spans="1:18">
      <c r="C85" s="59">
        <v>90</v>
      </c>
      <c r="D85" s="97">
        <f t="shared" si="4"/>
        <v>78.375</v>
      </c>
      <c r="E85" s="98"/>
      <c r="F85" s="99">
        <v>85</v>
      </c>
      <c r="G85" s="100"/>
      <c r="H85" s="86">
        <f t="shared" si="5"/>
        <v>53.125</v>
      </c>
      <c r="I85" s="88"/>
      <c r="J85" s="86">
        <f>+ROUND($H85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85,0),1)</f>
        <v>72.400000000000006</v>
      </c>
      <c r="K85" s="87"/>
      <c r="L85" s="88"/>
      <c r="M85" s="64" t="str">
        <f t="shared" si="6"/>
        <v>OK</v>
      </c>
      <c r="N85" s="64" t="str">
        <f t="shared" si="7"/>
        <v>OK</v>
      </c>
      <c r="O85" s="72"/>
      <c r="P85" s="11"/>
      <c r="Q85" s="11"/>
    </row>
    <row r="86" spans="1:18">
      <c r="C86" s="60">
        <v>90</v>
      </c>
      <c r="D86" s="89">
        <f t="shared" si="4"/>
        <v>84.375</v>
      </c>
      <c r="E86" s="90"/>
      <c r="F86" s="91">
        <v>91</v>
      </c>
      <c r="G86" s="92"/>
      <c r="H86" s="93">
        <f t="shared" si="5"/>
        <v>56.875</v>
      </c>
      <c r="I86" s="94"/>
      <c r="J86" s="93">
        <f>+ROUND($H86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86,0),1)</f>
        <v>76.2</v>
      </c>
      <c r="K86" s="95"/>
      <c r="L86" s="94"/>
      <c r="M86" s="65" t="str">
        <f t="shared" si="6"/>
        <v>OK</v>
      </c>
      <c r="N86" s="65" t="str">
        <f t="shared" si="7"/>
        <v>OK</v>
      </c>
      <c r="O86" s="72"/>
      <c r="P86" s="9"/>
      <c r="Q86" s="9"/>
    </row>
    <row r="87" spans="1:18" ht="15" thickBot="1">
      <c r="C87" s="61">
        <v>90</v>
      </c>
      <c r="D87" s="73">
        <f t="shared" si="4"/>
        <v>90.375</v>
      </c>
      <c r="E87" s="74"/>
      <c r="F87" s="75">
        <v>97</v>
      </c>
      <c r="G87" s="76"/>
      <c r="H87" s="77">
        <f t="shared" si="5"/>
        <v>60.625</v>
      </c>
      <c r="I87" s="78"/>
      <c r="J87" s="77">
        <f>+ROUND($H87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H87,0),1)</f>
        <v>79.900000000000006</v>
      </c>
      <c r="K87" s="79"/>
      <c r="L87" s="78"/>
      <c r="M87" s="66" t="str">
        <f t="shared" si="6"/>
        <v>OK</v>
      </c>
      <c r="N87" s="66" t="str">
        <f t="shared" si="7"/>
        <v>OK</v>
      </c>
      <c r="O87" s="72"/>
      <c r="P87" s="9"/>
      <c r="Q87" s="9"/>
    </row>
    <row r="88" spans="1:18">
      <c r="C88" s="62">
        <v>96</v>
      </c>
      <c r="D88" s="80">
        <f t="shared" si="4"/>
        <v>78.375</v>
      </c>
      <c r="E88" s="81"/>
      <c r="F88" s="82">
        <v>85</v>
      </c>
      <c r="G88" s="83"/>
      <c r="H88" s="84">
        <f t="shared" si="5"/>
        <v>56.666666666666664</v>
      </c>
      <c r="I88" s="85"/>
      <c r="J88" s="86">
        <f>+ROUND($H88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88,0),1)</f>
        <v>76</v>
      </c>
      <c r="K88" s="87"/>
      <c r="L88" s="88"/>
      <c r="M88" s="67" t="str">
        <f t="shared" si="6"/>
        <v>OK</v>
      </c>
      <c r="N88" s="67" t="str">
        <f t="shared" si="7"/>
        <v>OK</v>
      </c>
      <c r="O88" s="72"/>
      <c r="P88" s="45"/>
      <c r="Q88" s="9"/>
    </row>
    <row r="89" spans="1:18">
      <c r="C89" s="60">
        <v>96</v>
      </c>
      <c r="D89" s="89">
        <f t="shared" si="4"/>
        <v>84.375</v>
      </c>
      <c r="E89" s="90"/>
      <c r="F89" s="91">
        <v>91</v>
      </c>
      <c r="G89" s="92"/>
      <c r="H89" s="93">
        <f t="shared" si="5"/>
        <v>60.666666666666664</v>
      </c>
      <c r="I89" s="94"/>
      <c r="J89" s="93">
        <f>+ROUND($H89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89,0),1)</f>
        <v>80</v>
      </c>
      <c r="K89" s="95"/>
      <c r="L89" s="94"/>
      <c r="M89" s="65" t="str">
        <f t="shared" si="6"/>
        <v>-</v>
      </c>
      <c r="N89" s="65" t="str">
        <f t="shared" si="7"/>
        <v>OK</v>
      </c>
      <c r="O89" s="72"/>
      <c r="P89" s="45"/>
      <c r="Q89" s="9"/>
    </row>
    <row r="90" spans="1:18" ht="15" thickBot="1">
      <c r="C90" s="61">
        <v>96</v>
      </c>
      <c r="D90" s="73">
        <f t="shared" si="4"/>
        <v>90.375</v>
      </c>
      <c r="E90" s="74"/>
      <c r="F90" s="75">
        <v>97</v>
      </c>
      <c r="G90" s="76"/>
      <c r="H90" s="77">
        <f t="shared" si="5"/>
        <v>64.666666666666671</v>
      </c>
      <c r="I90" s="78"/>
      <c r="J90" s="77">
        <f>+ROUND($H90+IF($D$61&lt;=$D$21,$D$22,0)+IF(AND($D$21&lt;$D$61,$D$61&lt;=$E$21),$E$22,0)+IF(AND($E$21&lt;$D$61,$D$61&lt;=$F$21),$F$22,0)+IF(AND($F$21&lt;$D$61,$D$61&lt;=$G$21),$G$22,0)+IF(AND($G$21&lt;$D$61,$D$61&lt;=$H$21),$H$22,0)+IF(AND($H$21&lt;$D$61,$D$61&lt;=$I$21),$I$22,0)+IF(AND($I$21&lt;$D$61,$D$61&lt;=$J$21),$J$22,0)+IF(AND($J$21&lt;$D$61,$D$61&lt;=$K$21),$K$22,0)+IF(AND($K$21&lt;$D$61,$D$61&lt;=$L$21),$L$22,0)+IF(AND($L$21&lt;$D$61,$D$61&lt;=$M$21),$M$22,0)+IF(AND($M$21&lt;$D$61,$D$61&lt;=$N$21),$N$22,0)+IF(AND($N$21&lt;$D$61,$D$61&lt;=$O$21),$O$22,0)+IF(AND($O$21&lt;$D$61,$D$61&lt;=$P$21),$P$22,0)+IF(AND($P$21&lt;$D$61,$D$61&lt;=$Q$21),$Q$22,0)+IF($D$61&gt;$Q$21,-$H90,0),1)</f>
        <v>84</v>
      </c>
      <c r="K90" s="79"/>
      <c r="L90" s="78"/>
      <c r="M90" s="66" t="str">
        <f t="shared" si="6"/>
        <v>-</v>
      </c>
      <c r="N90" s="66" t="str">
        <f t="shared" si="7"/>
        <v>OK</v>
      </c>
      <c r="O90" s="72"/>
      <c r="P90" s="45"/>
      <c r="Q90" s="9"/>
    </row>
    <row r="91" spans="1:18">
      <c r="P91" s="9"/>
      <c r="Q91" s="9"/>
    </row>
    <row r="92" spans="1:18">
      <c r="C92" s="39"/>
    </row>
    <row r="93" spans="1:18">
      <c r="C93" s="36" t="s">
        <v>15</v>
      </c>
      <c r="H93" s="40"/>
    </row>
    <row r="94" spans="1:18">
      <c r="A94" s="166"/>
      <c r="B94" s="6"/>
      <c r="C94" s="36" t="s">
        <v>65</v>
      </c>
    </row>
    <row r="95" spans="1:18" s="4" customFormat="1">
      <c r="A95" s="166"/>
      <c r="B95" s="6"/>
      <c r="C95" s="36" t="s">
        <v>59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s="4" customFormat="1">
      <c r="A96" s="166"/>
      <c r="B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s="4" customFormat="1">
      <c r="A97" s="166"/>
      <c r="B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s="4" customFormat="1">
      <c r="A98" s="166"/>
      <c r="B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4" customFormat="1">
      <c r="A99" s="166"/>
      <c r="B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s="4" customFormat="1">
      <c r="A100" s="166"/>
      <c r="B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4" customFormat="1">
      <c r="A101" s="166"/>
      <c r="B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4" customFormat="1">
      <c r="A102" s="166"/>
      <c r="B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4" customFormat="1">
      <c r="A103" s="166"/>
      <c r="B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4" customFormat="1">
      <c r="A104" s="166"/>
      <c r="B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4" customFormat="1">
      <c r="A105" s="166"/>
      <c r="B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4" customFormat="1">
      <c r="A106" s="166"/>
      <c r="B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4" customFormat="1">
      <c r="A107" s="166"/>
      <c r="B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4" customFormat="1">
      <c r="A108" s="166"/>
      <c r="B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4" customFormat="1">
      <c r="A109" s="166"/>
      <c r="B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4" customFormat="1">
      <c r="A110" s="166"/>
      <c r="B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4" customFormat="1">
      <c r="A111" s="166"/>
      <c r="B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4" customFormat="1">
      <c r="A112" s="166"/>
      <c r="B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4" customFormat="1">
      <c r="A113" s="166"/>
      <c r="B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4" customFormat="1">
      <c r="A114" s="166"/>
      <c r="B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4" customFormat="1">
      <c r="A115" s="166"/>
      <c r="B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4" customFormat="1">
      <c r="A116" s="166"/>
      <c r="B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4" customFormat="1">
      <c r="A117" s="166"/>
      <c r="B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4" customFormat="1">
      <c r="A118" s="166"/>
      <c r="B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4" customFormat="1">
      <c r="A119" s="166"/>
      <c r="B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4" customFormat="1">
      <c r="A120" s="166"/>
      <c r="B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4" customFormat="1">
      <c r="A121" s="166"/>
      <c r="B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4" customFormat="1">
      <c r="A122" s="166"/>
      <c r="B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4" customFormat="1">
      <c r="A123" s="166"/>
      <c r="B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4" customFormat="1">
      <c r="A124" s="166"/>
      <c r="B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4" customFormat="1">
      <c r="A125" s="166"/>
      <c r="B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4" customFormat="1">
      <c r="A126" s="166"/>
      <c r="B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4" customFormat="1">
      <c r="A127" s="166"/>
      <c r="B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4" customFormat="1">
      <c r="A128" s="166"/>
      <c r="B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4" customFormat="1">
      <c r="A129" s="166"/>
      <c r="B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4" customFormat="1">
      <c r="A130" s="166"/>
      <c r="B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4" customFormat="1">
      <c r="A131" s="166"/>
      <c r="B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4" customFormat="1">
      <c r="A132" s="166"/>
      <c r="B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4" customFormat="1">
      <c r="A133" s="166"/>
      <c r="B133" s="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4" customFormat="1">
      <c r="A134" s="166"/>
      <c r="B134" s="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4" customFormat="1">
      <c r="A135" s="166"/>
      <c r="B135" s="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4" customFormat="1">
      <c r="A136" s="166"/>
      <c r="B136" s="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4" customFormat="1">
      <c r="A137" s="166"/>
      <c r="B137" s="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4" customFormat="1">
      <c r="A138" s="166"/>
      <c r="B138" s="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4" customFormat="1" ht="15" thickBot="1">
      <c r="A139" s="167"/>
      <c r="B139" s="16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</sheetData>
  <sheetProtection password="A68D" sheet="1" objects="1" scenarios="1"/>
  <mergeCells count="104">
    <mergeCell ref="D8:I8"/>
    <mergeCell ref="D9:P9"/>
    <mergeCell ref="E11:F11"/>
    <mergeCell ref="C18:Q18"/>
    <mergeCell ref="C19:Q19"/>
    <mergeCell ref="C20:C21"/>
    <mergeCell ref="D20:Q20"/>
    <mergeCell ref="C44:D44"/>
    <mergeCell ref="E44:G44"/>
    <mergeCell ref="M44:O44"/>
    <mergeCell ref="M31:P31"/>
    <mergeCell ref="C41:O41"/>
    <mergeCell ref="C42:O42"/>
    <mergeCell ref="C43:D43"/>
    <mergeCell ref="E43:G43"/>
    <mergeCell ref="H43:L43"/>
    <mergeCell ref="M43:O43"/>
    <mergeCell ref="C45:D45"/>
    <mergeCell ref="E45:G45"/>
    <mergeCell ref="M45:O45"/>
    <mergeCell ref="C66:C67"/>
    <mergeCell ref="D66:E67"/>
    <mergeCell ref="F66:G67"/>
    <mergeCell ref="H66:I67"/>
    <mergeCell ref="J66:L67"/>
    <mergeCell ref="M66:N66"/>
    <mergeCell ref="D70:E70"/>
    <mergeCell ref="F70:G70"/>
    <mergeCell ref="H70:I70"/>
    <mergeCell ref="J70:L70"/>
    <mergeCell ref="D71:E71"/>
    <mergeCell ref="F71:G71"/>
    <mergeCell ref="H71:I71"/>
    <mergeCell ref="J71:L71"/>
    <mergeCell ref="D68:E68"/>
    <mergeCell ref="F68:G68"/>
    <mergeCell ref="H68:I68"/>
    <mergeCell ref="J68:L68"/>
    <mergeCell ref="D69:E69"/>
    <mergeCell ref="F69:G69"/>
    <mergeCell ref="H69:I69"/>
    <mergeCell ref="J69:L69"/>
    <mergeCell ref="D74:E74"/>
    <mergeCell ref="F74:G74"/>
    <mergeCell ref="H74:I74"/>
    <mergeCell ref="J74:L74"/>
    <mergeCell ref="D75:E75"/>
    <mergeCell ref="F75:G75"/>
    <mergeCell ref="H75:I75"/>
    <mergeCell ref="J75:L75"/>
    <mergeCell ref="D72:E72"/>
    <mergeCell ref="F72:G72"/>
    <mergeCell ref="H72:I72"/>
    <mergeCell ref="J72:L72"/>
    <mergeCell ref="D73:E73"/>
    <mergeCell ref="F73:G73"/>
    <mergeCell ref="H73:I73"/>
    <mergeCell ref="J73:L73"/>
    <mergeCell ref="J83:L83"/>
    <mergeCell ref="C80:C81"/>
    <mergeCell ref="D80:E81"/>
    <mergeCell ref="F80:G81"/>
    <mergeCell ref="H80:I81"/>
    <mergeCell ref="J80:L81"/>
    <mergeCell ref="D76:E76"/>
    <mergeCell ref="F76:G76"/>
    <mergeCell ref="H76:I76"/>
    <mergeCell ref="J76:L76"/>
    <mergeCell ref="D86:E86"/>
    <mergeCell ref="F86:G86"/>
    <mergeCell ref="H86:I86"/>
    <mergeCell ref="J86:L86"/>
    <mergeCell ref="D87:E87"/>
    <mergeCell ref="F87:G87"/>
    <mergeCell ref="H87:I87"/>
    <mergeCell ref="J87:L87"/>
    <mergeCell ref="M80:N80"/>
    <mergeCell ref="D84:E84"/>
    <mergeCell ref="F84:G84"/>
    <mergeCell ref="H84:I84"/>
    <mergeCell ref="J84:L84"/>
    <mergeCell ref="D85:E85"/>
    <mergeCell ref="F85:G85"/>
    <mergeCell ref="H85:I85"/>
    <mergeCell ref="J85:L85"/>
    <mergeCell ref="D82:E82"/>
    <mergeCell ref="F82:G82"/>
    <mergeCell ref="H82:I82"/>
    <mergeCell ref="J82:L82"/>
    <mergeCell ref="D83:E83"/>
    <mergeCell ref="F83:G83"/>
    <mergeCell ref="H83:I83"/>
    <mergeCell ref="D90:E90"/>
    <mergeCell ref="F90:G90"/>
    <mergeCell ref="H90:I90"/>
    <mergeCell ref="J90:L90"/>
    <mergeCell ref="D88:E88"/>
    <mergeCell ref="F88:G88"/>
    <mergeCell ref="H88:I88"/>
    <mergeCell ref="J88:L88"/>
    <mergeCell ref="D89:E89"/>
    <mergeCell ref="F89:G89"/>
    <mergeCell ref="H89:I89"/>
    <mergeCell ref="J89:L89"/>
  </mergeCells>
  <conditionalFormatting sqref="M68:O76 M82:O90">
    <cfRule type="cellIs" dxfId="1" priority="13" operator="equal">
      <formula>"OK"</formula>
    </cfRule>
  </conditionalFormatting>
  <conditionalFormatting sqref="M68:O76 M82:O90">
    <cfRule type="cellIs" dxfId="0" priority="9" stopIfTrue="1" operator="equal">
      <formula>"-"</formula>
    </cfRule>
  </conditionalFormatting>
  <pageMargins left="0.75" right="0.75" top="1" bottom="1" header="0.51200000000000001" footer="0.51200000000000001"/>
  <pageSetup scale="57" fitToHeight="0" orientation="portrait" r:id="rId1"/>
  <headerFooter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NPR Diesel 16MY~ (Roundup)</vt:lpstr>
    </vt:vector>
  </TitlesOfParts>
  <Company>Isuzu Motors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Isuzu Motors of America</dc:creator>
  <cp:lastModifiedBy>Timothy Ellsworth</cp:lastModifiedBy>
  <cp:lastPrinted>2014-04-01T19:26:11Z</cp:lastPrinted>
  <dcterms:created xsi:type="dcterms:W3CDTF">2010-05-17T16:18:33Z</dcterms:created>
  <dcterms:modified xsi:type="dcterms:W3CDTF">2016-04-20T21:06:36Z</dcterms:modified>
</cp:coreProperties>
</file>